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id\Marketing &amp; Communications\Budgeting Worksheets\1819\"/>
    </mc:Choice>
  </mc:AlternateContent>
  <bookViews>
    <workbookView xWindow="480" yWindow="240" windowWidth="18195" windowHeight="11640"/>
  </bookViews>
  <sheets>
    <sheet name="1st Year Respec. School Pysch" sheetId="5" r:id="rId1"/>
  </sheets>
  <calcPr calcId="162913"/>
</workbook>
</file>

<file path=xl/calcChain.xml><?xml version="1.0" encoding="utf-8"?>
<calcChain xmlns="http://schemas.openxmlformats.org/spreadsheetml/2006/main">
  <c r="S49" i="5" l="1"/>
  <c r="N18" i="5" l="1"/>
  <c r="I18" i="5"/>
  <c r="D18" i="5"/>
  <c r="S11" i="5" l="1"/>
  <c r="D57" i="5" l="1"/>
  <c r="D20" i="5" l="1"/>
  <c r="D7" i="5"/>
  <c r="D9" i="5" s="1"/>
  <c r="D56" i="5" s="1"/>
  <c r="N7" i="5"/>
  <c r="N9" i="5" s="1"/>
  <c r="N56" i="5" s="1"/>
  <c r="I7" i="5"/>
  <c r="I9" i="5" s="1"/>
  <c r="I56" i="5" s="1"/>
  <c r="S6" i="5"/>
  <c r="S7" i="5" s="1"/>
  <c r="N15" i="5" l="1"/>
  <c r="I15" i="5"/>
  <c r="D15" i="5"/>
  <c r="S8" i="5"/>
  <c r="S9" i="5" s="1"/>
  <c r="S15" i="5" l="1"/>
  <c r="F32" i="5"/>
  <c r="D19" i="5" l="1"/>
  <c r="D58" i="5" l="1"/>
  <c r="N58" i="5" l="1"/>
  <c r="I58" i="5"/>
  <c r="D43" i="5"/>
  <c r="P42" i="5"/>
  <c r="O42" i="5"/>
  <c r="N42" i="5"/>
  <c r="K42" i="5"/>
  <c r="J42" i="5"/>
  <c r="I42" i="5"/>
  <c r="F42" i="5"/>
  <c r="E42" i="5"/>
  <c r="P41" i="5"/>
  <c r="O41" i="5"/>
  <c r="N41" i="5"/>
  <c r="K41" i="5"/>
  <c r="J41" i="5"/>
  <c r="I41" i="5"/>
  <c r="F41" i="5"/>
  <c r="E41" i="5"/>
  <c r="P40" i="5"/>
  <c r="O40" i="5"/>
  <c r="N40" i="5"/>
  <c r="K40" i="5"/>
  <c r="J40" i="5"/>
  <c r="I40" i="5"/>
  <c r="F40" i="5"/>
  <c r="E40" i="5"/>
  <c r="P39" i="5"/>
  <c r="O39" i="5"/>
  <c r="N39" i="5"/>
  <c r="K39" i="5"/>
  <c r="J39" i="5"/>
  <c r="I39" i="5"/>
  <c r="F39" i="5"/>
  <c r="E39" i="5"/>
  <c r="P38" i="5"/>
  <c r="O38" i="5"/>
  <c r="N38" i="5"/>
  <c r="K38" i="5"/>
  <c r="J38" i="5"/>
  <c r="I38" i="5"/>
  <c r="F38" i="5"/>
  <c r="E38" i="5"/>
  <c r="P37" i="5"/>
  <c r="O37" i="5"/>
  <c r="N37" i="5"/>
  <c r="K37" i="5"/>
  <c r="J37" i="5"/>
  <c r="I37" i="5"/>
  <c r="F37" i="5"/>
  <c r="E37" i="5"/>
  <c r="P36" i="5"/>
  <c r="O36" i="5"/>
  <c r="N36" i="5"/>
  <c r="K36" i="5"/>
  <c r="J36" i="5"/>
  <c r="I36" i="5"/>
  <c r="F36" i="5"/>
  <c r="E36" i="5"/>
  <c r="P35" i="5"/>
  <c r="O35" i="5"/>
  <c r="N35" i="5"/>
  <c r="K35" i="5"/>
  <c r="J35" i="5"/>
  <c r="I35" i="5"/>
  <c r="F35" i="5"/>
  <c r="E35" i="5"/>
  <c r="P34" i="5"/>
  <c r="O34" i="5"/>
  <c r="N34" i="5"/>
  <c r="K34" i="5"/>
  <c r="J34" i="5"/>
  <c r="I34" i="5"/>
  <c r="F34" i="5"/>
  <c r="E34" i="5"/>
  <c r="P33" i="5"/>
  <c r="O33" i="5"/>
  <c r="N33" i="5"/>
  <c r="K33" i="5"/>
  <c r="J33" i="5"/>
  <c r="I33" i="5"/>
  <c r="F33" i="5"/>
  <c r="E33" i="5"/>
  <c r="P32" i="5"/>
  <c r="O32" i="5"/>
  <c r="N32" i="5"/>
  <c r="K32" i="5"/>
  <c r="J32" i="5"/>
  <c r="I32" i="5"/>
  <c r="E32" i="5"/>
  <c r="P31" i="5"/>
  <c r="O31" i="5"/>
  <c r="N31" i="5"/>
  <c r="K31" i="5"/>
  <c r="J31" i="5"/>
  <c r="I31" i="5"/>
  <c r="F31" i="5"/>
  <c r="E31" i="5"/>
  <c r="P30" i="5"/>
  <c r="O30" i="5"/>
  <c r="N30" i="5"/>
  <c r="K30" i="5"/>
  <c r="J30" i="5"/>
  <c r="I30" i="5"/>
  <c r="F30" i="5"/>
  <c r="E30" i="5"/>
  <c r="P29" i="5"/>
  <c r="O29" i="5"/>
  <c r="N29" i="5"/>
  <c r="K29" i="5"/>
  <c r="J29" i="5"/>
  <c r="I29" i="5"/>
  <c r="F29" i="5"/>
  <c r="E29" i="5"/>
  <c r="P28" i="5"/>
  <c r="O28" i="5"/>
  <c r="N28" i="5"/>
  <c r="K28" i="5"/>
  <c r="J28" i="5"/>
  <c r="I28" i="5"/>
  <c r="F28" i="5"/>
  <c r="E28" i="5"/>
  <c r="N21" i="5"/>
  <c r="I21" i="5"/>
  <c r="D21" i="5"/>
  <c r="N20" i="5"/>
  <c r="I20" i="5"/>
  <c r="N19" i="5"/>
  <c r="I19" i="5"/>
  <c r="S14" i="5"/>
  <c r="S13" i="5"/>
  <c r="N23" i="5" l="1"/>
  <c r="I43" i="5"/>
  <c r="F43" i="5"/>
  <c r="K43" i="5"/>
  <c r="N43" i="5"/>
  <c r="O43" i="5"/>
  <c r="P43" i="5"/>
  <c r="N44" i="5" s="1"/>
  <c r="N47" i="5" s="1"/>
  <c r="J43" i="5"/>
  <c r="I44" i="5" s="1"/>
  <c r="I47" i="5" s="1"/>
  <c r="E43" i="5"/>
  <c r="I22" i="5"/>
  <c r="N22" i="5"/>
  <c r="N59" i="5" s="1"/>
  <c r="D22" i="5"/>
  <c r="D59" i="5" s="1"/>
  <c r="D23" i="5"/>
  <c r="I23" i="5"/>
  <c r="S36" i="5"/>
  <c r="S31" i="5"/>
  <c r="S33" i="5"/>
  <c r="S35" i="5"/>
  <c r="S41" i="5"/>
  <c r="S30" i="5"/>
  <c r="S32" i="5"/>
  <c r="S34" i="5"/>
  <c r="S39" i="5"/>
  <c r="S40" i="5"/>
  <c r="S42" i="5"/>
  <c r="S29" i="5"/>
  <c r="S38" i="5"/>
  <c r="S37" i="5"/>
  <c r="S28" i="5"/>
  <c r="D44" i="5" l="1"/>
  <c r="D47" i="5" s="1"/>
  <c r="S47" i="5" s="1"/>
  <c r="S43" i="5"/>
  <c r="D24" i="5"/>
  <c r="D46" i="5" s="1"/>
  <c r="N24" i="5"/>
  <c r="S22" i="5"/>
  <c r="S23" i="5"/>
  <c r="I24" i="5"/>
  <c r="I46" i="5" s="1"/>
  <c r="I48" i="5" s="1"/>
  <c r="I59" i="5"/>
  <c r="N46" i="5" l="1"/>
  <c r="N48" i="5" s="1"/>
  <c r="D48" i="5"/>
  <c r="S24" i="5"/>
  <c r="S46" i="5" s="1"/>
  <c r="S48" i="5" l="1"/>
  <c r="A50" i="5" s="1"/>
  <c r="S52" i="5" l="1"/>
  <c r="S53" i="5" s="1"/>
  <c r="S54" i="5" l="1"/>
  <c r="D60" i="5"/>
  <c r="D61" i="5" s="1"/>
  <c r="I60" i="5"/>
  <c r="I61" i="5" s="1"/>
  <c r="N60" i="5"/>
  <c r="N61" i="5" s="1"/>
</calcChain>
</file>

<file path=xl/sharedStrings.xml><?xml version="1.0" encoding="utf-8"?>
<sst xmlns="http://schemas.openxmlformats.org/spreadsheetml/2006/main" count="139" uniqueCount="77">
  <si>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</si>
  <si>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</si>
  <si>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</si>
  <si>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</si>
  <si>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</si>
  <si>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</si>
  <si>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</si>
  <si>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</si>
  <si>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</si>
  <si>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</si>
  <si>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</si>
  <si>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</si>
  <si>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</si>
  <si>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</si>
  <si>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</si>
  <si>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</si>
  <si>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</si>
  <si>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</si>
  <si>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</si>
  <si>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</si>
  <si>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</si>
  <si>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</si>
  <si>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</si>
  <si>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</si>
  <si>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</si>
  <si>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</si>
  <si>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</si>
  <si>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</si>
  <si>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</si>
  <si>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</si>
  <si>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</si>
  <si>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</si>
  <si>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</si>
  <si>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</si>
  <si>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</si>
  <si>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</si>
  <si>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</si>
  <si>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</si>
  <si>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</si>
  <si>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</si>
  <si>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</si>
  <si>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</si>
  <si>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</si>
  <si>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</si>
  <si>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</si>
  <si>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</si>
  <si>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</si>
  <si>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</si>
  <si>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</si>
  <si>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</si>
  <si>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</si>
  <si>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</si>
  <si>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</si>
  <si>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</si>
  <si>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</si>
  <si>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</si>
  <si>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</si>
  <si>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</si>
  <si>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</si>
  <si>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</si>
  <si>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</si>
  <si>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</si>
  <si>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</si>
  <si>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</si>
  <si>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</si>
  <si>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</si>
  <si>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</si>
  <si>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</si>
  <si>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</si>
  <si>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</si>
  <si>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1st Year Respecialization in School Psychology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</si>
  <si>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</si>
  <si>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 xml:space="preserve"> Specific instructions for applying for the federal Graduate PLUS loan can be found here:
http://tinyurl.com/pcomplusapply</t>
  </si>
  <si>
    <t>Note: For the above Estimated Refund Funds above, negative figures indicate refund funds expected. Positive figures indicates amount still owed to PCOM.</t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</si>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</sst>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97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5" fontId="29" fillId="2" borderId="0" xfId="0" applyNumberFormat="1" applyFont="1" applyFill="1" applyBorder="1" applyAlignment="1" applyProtection="1">
      <alignment vertic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37" fillId="0" borderId="0" xfId="0" applyNumberFormat="1" applyFont="1" applyFill="1" applyBorder="1" applyAlignment="1" applyProtection="1"/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37" fillId="9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left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left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165" fontId="11" fillId="3" borderId="5" xfId="0" applyNumberFormat="1" applyFont="1" applyFill="1" applyBorder="1" applyAlignment="1" applyProtection="1">
      <alignment horizontal="left"/>
      <protection locked="0"/>
    </xf>
    <xf numFmtId="165" fontId="11" fillId="3" borderId="6" xfId="0" applyNumberFormat="1" applyFont="1" applyFill="1" applyBorder="1" applyAlignment="1" applyProtection="1">
      <alignment horizontal="left"/>
      <protection locked="0"/>
    </xf>
    <xf numFmtId="165" fontId="11" fillId="3" borderId="9" xfId="0" applyNumberFormat="1" applyFont="1" applyFill="1" applyBorder="1" applyAlignment="1" applyProtection="1">
      <alignment horizontal="left"/>
      <protection locked="0"/>
    </xf>
    <xf numFmtId="165" fontId="11" fillId="3" borderId="10" xfId="0" applyNumberFormat="1" applyFont="1" applyFill="1" applyBorder="1" applyAlignment="1" applyProtection="1">
      <alignment horizontal="left"/>
      <protection locked="0"/>
    </xf>
    <xf numFmtId="165" fontId="11" fillId="3" borderId="11" xfId="0" applyNumberFormat="1" applyFont="1" applyFill="1" applyBorder="1" applyAlignment="1" applyProtection="1">
      <alignment horizontal="left"/>
      <protection locked="0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6" fontId="11" fillId="0" borderId="1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tabSelected="1"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94" t="s">
        <v>74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4"/>
      <c r="W1" s="4"/>
    </row>
    <row r="2" spans="1:23" s="5" customFormat="1" ht="23.25" x14ac:dyDescent="0.35">
      <c r="A2" s="95" t="s">
        <v>70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4"/>
      <c r="W2" s="4"/>
    </row>
    <row r="3" spans="1:23" s="5" customFormat="1" ht="45" customHeight="1" x14ac:dyDescent="0.35">
      <c r="A3" s="91" t="s">
        <v>71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4"/>
      <c r="W3" s="4"/>
    </row>
    <row r="4" spans="1:23" ht="21" customHeight="1" x14ac:dyDescent="0.35">
      <c r="A4" s="6" t="s">
        <v>62</v>
      </c>
      <c r="B4" s="7"/>
      <c r="C4" s="8"/>
      <c r="D4" s="63" t="s">
        <v>29</v>
      </c>
      <c r="E4" s="63"/>
      <c r="F4" s="63"/>
      <c r="G4" s="9"/>
      <c r="H4" s="9"/>
      <c r="I4" s="63" t="s">
        <v>30</v>
      </c>
      <c r="J4" s="63"/>
      <c r="K4" s="63"/>
      <c r="L4" s="9"/>
      <c r="M4" s="9"/>
      <c r="N4" s="63" t="s">
        <v>31</v>
      </c>
      <c r="O4" s="63"/>
      <c r="P4" s="63"/>
      <c r="Q4" s="9"/>
      <c r="R4" s="9"/>
      <c r="S4" s="63" t="s">
        <v>23</v>
      </c>
      <c r="T4" s="63"/>
      <c r="U4" s="63"/>
    </row>
    <row r="5" spans="1:23" x14ac:dyDescent="0.25">
      <c r="A5" s="11" t="s">
        <v>65</v>
      </c>
      <c r="B5" s="12"/>
      <c r="C5" s="12"/>
      <c r="D5" s="61">
        <v>1145</v>
      </c>
      <c r="E5" s="61"/>
      <c r="F5" s="61"/>
      <c r="G5" s="12"/>
      <c r="H5" s="12"/>
      <c r="I5" s="61">
        <v>1145</v>
      </c>
      <c r="J5" s="61"/>
      <c r="K5" s="61"/>
      <c r="L5" s="12"/>
      <c r="M5" s="12"/>
      <c r="N5" s="61">
        <v>1145</v>
      </c>
      <c r="O5" s="61"/>
      <c r="P5" s="61"/>
      <c r="Q5" s="12"/>
      <c r="R5" s="12"/>
      <c r="S5" s="61">
        <v>1145</v>
      </c>
      <c r="T5" s="61"/>
      <c r="U5" s="61"/>
    </row>
    <row r="6" spans="1:23" x14ac:dyDescent="0.25">
      <c r="A6" s="13" t="s">
        <v>66</v>
      </c>
      <c r="B6" s="12"/>
      <c r="C6" s="14" t="s">
        <v>68</v>
      </c>
      <c r="D6" s="96">
        <v>3</v>
      </c>
      <c r="E6" s="96"/>
      <c r="F6" s="96"/>
      <c r="G6" s="12"/>
      <c r="H6" s="14" t="s">
        <v>68</v>
      </c>
      <c r="I6" s="96">
        <v>7</v>
      </c>
      <c r="J6" s="96"/>
      <c r="K6" s="96"/>
      <c r="L6" s="12"/>
      <c r="M6" s="14" t="s">
        <v>68</v>
      </c>
      <c r="N6" s="96">
        <v>3</v>
      </c>
      <c r="O6" s="96"/>
      <c r="P6" s="96"/>
      <c r="Q6" s="12"/>
      <c r="R6" s="14" t="s">
        <v>68</v>
      </c>
      <c r="S6" s="96">
        <f>SUM(D6,I6,N6)</f>
        <v>13</v>
      </c>
      <c r="T6" s="96"/>
      <c r="U6" s="96"/>
    </row>
    <row r="7" spans="1:23" x14ac:dyDescent="0.25">
      <c r="A7" s="15" t="s">
        <v>67</v>
      </c>
      <c r="B7" s="12"/>
      <c r="C7" s="12"/>
      <c r="D7" s="61">
        <f>D5*D6</f>
        <v>3435</v>
      </c>
      <c r="E7" s="61"/>
      <c r="F7" s="61"/>
      <c r="G7" s="12"/>
      <c r="H7" s="12"/>
      <c r="I7" s="61">
        <f>I5*I6</f>
        <v>8015</v>
      </c>
      <c r="J7" s="61"/>
      <c r="K7" s="61"/>
      <c r="L7" s="12"/>
      <c r="M7" s="12"/>
      <c r="N7" s="61">
        <f>N5*N6</f>
        <v>3435</v>
      </c>
      <c r="O7" s="61"/>
      <c r="P7" s="61"/>
      <c r="Q7" s="12"/>
      <c r="R7" s="12"/>
      <c r="S7" s="61">
        <f>S5*S6</f>
        <v>14885</v>
      </c>
      <c r="T7" s="61"/>
      <c r="U7" s="61"/>
    </row>
    <row r="8" spans="1:23" x14ac:dyDescent="0.25">
      <c r="A8" s="13" t="s">
        <v>9</v>
      </c>
      <c r="B8" s="12"/>
      <c r="C8" s="14" t="s">
        <v>38</v>
      </c>
      <c r="D8" s="60">
        <v>188</v>
      </c>
      <c r="E8" s="60"/>
      <c r="F8" s="60"/>
      <c r="G8" s="12"/>
      <c r="H8" s="14" t="s">
        <v>38</v>
      </c>
      <c r="I8" s="60">
        <v>187</v>
      </c>
      <c r="J8" s="60"/>
      <c r="K8" s="60"/>
      <c r="L8" s="12"/>
      <c r="M8" s="14" t="s">
        <v>38</v>
      </c>
      <c r="N8" s="60">
        <v>187</v>
      </c>
      <c r="O8" s="60"/>
      <c r="P8" s="60"/>
      <c r="Q8" s="12"/>
      <c r="R8" s="14" t="s">
        <v>38</v>
      </c>
      <c r="S8" s="60">
        <f>SUM(D8,I8,N8)</f>
        <v>562</v>
      </c>
      <c r="T8" s="60"/>
      <c r="U8" s="60"/>
    </row>
    <row r="9" spans="1:23" x14ac:dyDescent="0.25">
      <c r="A9" s="15" t="s">
        <v>53</v>
      </c>
      <c r="B9" s="16"/>
      <c r="C9" s="12"/>
      <c r="D9" s="84">
        <f>SUM(D7,D8)</f>
        <v>3623</v>
      </c>
      <c r="E9" s="84"/>
      <c r="F9" s="84"/>
      <c r="G9" s="16"/>
      <c r="H9" s="16"/>
      <c r="I9" s="84">
        <f>SUM(I7,I8)</f>
        <v>8202</v>
      </c>
      <c r="J9" s="84"/>
      <c r="K9" s="84"/>
      <c r="L9" s="16"/>
      <c r="M9" s="16"/>
      <c r="N9" s="84">
        <f>SUM(N7,N8)</f>
        <v>3622</v>
      </c>
      <c r="O9" s="84"/>
      <c r="P9" s="84"/>
      <c r="Q9" s="16"/>
      <c r="R9" s="16"/>
      <c r="S9" s="84">
        <f>SUM(S7,S8)</f>
        <v>15447</v>
      </c>
      <c r="T9" s="84"/>
      <c r="U9" s="84"/>
    </row>
    <row r="10" spans="1:23" ht="21" customHeight="1" x14ac:dyDescent="0.35">
      <c r="A10" s="17" t="s">
        <v>63</v>
      </c>
      <c r="B10" s="7"/>
      <c r="C10" s="8"/>
      <c r="D10" s="63" t="s">
        <v>29</v>
      </c>
      <c r="E10" s="63"/>
      <c r="F10" s="63"/>
      <c r="G10" s="9"/>
      <c r="H10" s="9"/>
      <c r="I10" s="63" t="s">
        <v>30</v>
      </c>
      <c r="J10" s="63"/>
      <c r="K10" s="63"/>
      <c r="L10" s="9"/>
      <c r="M10" s="9"/>
      <c r="N10" s="63" t="s">
        <v>31</v>
      </c>
      <c r="O10" s="63"/>
      <c r="P10" s="63"/>
      <c r="Q10" s="9"/>
      <c r="R10" s="9"/>
      <c r="S10" s="63" t="s">
        <v>23</v>
      </c>
      <c r="T10" s="63"/>
      <c r="U10" s="63"/>
    </row>
    <row r="11" spans="1:23" x14ac:dyDescent="0.25">
      <c r="A11" s="11" t="s">
        <v>8</v>
      </c>
      <c r="B11" s="16"/>
      <c r="C11" s="12" t="s">
        <v>38</v>
      </c>
      <c r="D11" s="61">
        <v>434</v>
      </c>
      <c r="E11" s="61"/>
      <c r="F11" s="61"/>
      <c r="G11" s="12"/>
      <c r="H11" s="12" t="s">
        <v>38</v>
      </c>
      <c r="I11" s="61">
        <v>433</v>
      </c>
      <c r="J11" s="61"/>
      <c r="K11" s="61"/>
      <c r="L11" s="12"/>
      <c r="M11" s="12" t="s">
        <v>38</v>
      </c>
      <c r="N11" s="61">
        <v>433</v>
      </c>
      <c r="O11" s="61"/>
      <c r="P11" s="61"/>
      <c r="Q11" s="12"/>
      <c r="R11" s="12" t="s">
        <v>38</v>
      </c>
      <c r="S11" s="61">
        <f>SUM(D11,I11,N11)</f>
        <v>1300</v>
      </c>
      <c r="T11" s="61"/>
      <c r="U11" s="61"/>
    </row>
    <row r="12" spans="1:23" s="19" customFormat="1" ht="30" customHeight="1" x14ac:dyDescent="0.25">
      <c r="A12" s="93" t="s">
        <v>60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18"/>
      <c r="W12" s="18"/>
    </row>
    <row r="13" spans="1:23" ht="15.75" thickBot="1" x14ac:dyDescent="0.3">
      <c r="A13" s="11" t="s">
        <v>43</v>
      </c>
      <c r="B13" s="16"/>
      <c r="C13" s="12" t="s">
        <v>55</v>
      </c>
      <c r="D13" s="61">
        <v>500</v>
      </c>
      <c r="E13" s="61"/>
      <c r="F13" s="61"/>
      <c r="G13" s="12"/>
      <c r="H13" s="12"/>
      <c r="I13" s="61"/>
      <c r="J13" s="61"/>
      <c r="K13" s="61"/>
      <c r="L13" s="12"/>
      <c r="M13" s="12"/>
      <c r="N13" s="61"/>
      <c r="O13" s="61"/>
      <c r="P13" s="61"/>
      <c r="Q13" s="12"/>
      <c r="R13" s="12" t="s">
        <v>55</v>
      </c>
      <c r="S13" s="61">
        <f>D13</f>
        <v>500</v>
      </c>
      <c r="T13" s="61"/>
      <c r="U13" s="61"/>
    </row>
    <row r="14" spans="1:23" x14ac:dyDescent="0.25">
      <c r="A14" s="11" t="s">
        <v>51</v>
      </c>
      <c r="B14" s="16"/>
      <c r="C14" s="20" t="s">
        <v>55</v>
      </c>
      <c r="D14" s="88">
        <v>0</v>
      </c>
      <c r="E14" s="89"/>
      <c r="F14" s="90"/>
      <c r="G14" s="12"/>
      <c r="H14" s="20" t="s">
        <v>55</v>
      </c>
      <c r="I14" s="88">
        <v>0</v>
      </c>
      <c r="J14" s="89"/>
      <c r="K14" s="90"/>
      <c r="L14" s="12"/>
      <c r="M14" s="20" t="s">
        <v>55</v>
      </c>
      <c r="N14" s="88">
        <v>0</v>
      </c>
      <c r="O14" s="89"/>
      <c r="P14" s="90"/>
      <c r="Q14" s="12"/>
      <c r="R14" s="14" t="s">
        <v>55</v>
      </c>
      <c r="S14" s="60">
        <f>SUM(D14,I14,N14)</f>
        <v>0</v>
      </c>
      <c r="T14" s="60"/>
      <c r="U14" s="60"/>
      <c r="V14" s="18"/>
      <c r="W14" s="18"/>
    </row>
    <row r="15" spans="1:23" s="19" customFormat="1" x14ac:dyDescent="0.25">
      <c r="A15" s="15" t="s">
        <v>64</v>
      </c>
      <c r="B15" s="16"/>
      <c r="C15" s="12"/>
      <c r="D15" s="84">
        <f>(SUM(D9,D11,))-(SUM(D13,D14))</f>
        <v>3557</v>
      </c>
      <c r="E15" s="84"/>
      <c r="F15" s="84"/>
      <c r="G15" s="12"/>
      <c r="H15" s="12"/>
      <c r="I15" s="84">
        <f>(SUM(I9,I11,))-(SUM(I13,I14))</f>
        <v>8635</v>
      </c>
      <c r="J15" s="84"/>
      <c r="K15" s="84"/>
      <c r="L15" s="12"/>
      <c r="M15" s="12"/>
      <c r="N15" s="84">
        <f>(SUM(N9,N11,))-(SUM(N13,N14))</f>
        <v>4055</v>
      </c>
      <c r="O15" s="84"/>
      <c r="P15" s="84"/>
      <c r="Q15" s="12"/>
      <c r="R15" s="12"/>
      <c r="S15" s="84">
        <f>SUM(D15,I15,N15)</f>
        <v>16247</v>
      </c>
      <c r="T15" s="84"/>
      <c r="U15" s="84"/>
      <c r="V15" s="18"/>
      <c r="W15" s="18"/>
    </row>
    <row r="16" spans="1:23" s="19" customFormat="1" ht="45" customHeight="1" x14ac:dyDescent="0.25">
      <c r="A16" s="91" t="s">
        <v>75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4"/>
      <c r="W16" s="4"/>
    </row>
    <row r="17" spans="1:23" ht="21" customHeight="1" thickBot="1" x14ac:dyDescent="0.4">
      <c r="A17" s="6" t="s">
        <v>36</v>
      </c>
      <c r="B17" s="7"/>
      <c r="C17" s="8"/>
      <c r="D17" s="63" t="s">
        <v>29</v>
      </c>
      <c r="E17" s="63"/>
      <c r="F17" s="63"/>
      <c r="G17" s="9"/>
      <c r="H17" s="9"/>
      <c r="I17" s="63" t="s">
        <v>30</v>
      </c>
      <c r="J17" s="63"/>
      <c r="K17" s="63"/>
      <c r="L17" s="9"/>
      <c r="M17" s="9"/>
      <c r="N17" s="63" t="s">
        <v>31</v>
      </c>
      <c r="O17" s="63"/>
      <c r="P17" s="63"/>
      <c r="Q17" s="9"/>
      <c r="R17" s="9"/>
      <c r="S17" s="63" t="s">
        <v>23</v>
      </c>
      <c r="T17" s="63"/>
      <c r="U17" s="63"/>
    </row>
    <row r="18" spans="1:23" ht="15.75" thickBot="1" x14ac:dyDescent="0.3">
      <c r="A18" s="11" t="s">
        <v>10</v>
      </c>
      <c r="B18" s="16"/>
      <c r="C18" s="12"/>
      <c r="D18" s="61">
        <f>(S18*0.98934)/3</f>
        <v>0</v>
      </c>
      <c r="E18" s="61"/>
      <c r="F18" s="61"/>
      <c r="G18" s="12"/>
      <c r="H18" s="12"/>
      <c r="I18" s="61">
        <f>(S18*0.98934)/3</f>
        <v>0</v>
      </c>
      <c r="J18" s="61"/>
      <c r="K18" s="61"/>
      <c r="L18" s="12"/>
      <c r="M18" s="12"/>
      <c r="N18" s="61">
        <f>(S18*0.98934)/3</f>
        <v>0</v>
      </c>
      <c r="O18" s="61"/>
      <c r="P18" s="61"/>
      <c r="Q18" s="12"/>
      <c r="R18" s="12"/>
      <c r="S18" s="85">
        <v>0</v>
      </c>
      <c r="T18" s="86"/>
      <c r="U18" s="87"/>
    </row>
    <row r="19" spans="1:23" ht="15.75" thickBot="1" x14ac:dyDescent="0.3">
      <c r="A19" s="11" t="s">
        <v>11</v>
      </c>
      <c r="B19" s="16"/>
      <c r="C19" s="12"/>
      <c r="D19" s="61">
        <f>S19/3</f>
        <v>0</v>
      </c>
      <c r="E19" s="61"/>
      <c r="F19" s="61"/>
      <c r="G19" s="12"/>
      <c r="H19" s="12"/>
      <c r="I19" s="61">
        <f>S19/3</f>
        <v>0</v>
      </c>
      <c r="J19" s="61"/>
      <c r="K19" s="61"/>
      <c r="L19" s="12"/>
      <c r="M19" s="12"/>
      <c r="N19" s="61">
        <f>S19/3</f>
        <v>0</v>
      </c>
      <c r="O19" s="61"/>
      <c r="P19" s="61"/>
      <c r="Q19" s="12"/>
      <c r="R19" s="12"/>
      <c r="S19" s="85">
        <v>0</v>
      </c>
      <c r="T19" s="86"/>
      <c r="U19" s="87"/>
    </row>
    <row r="20" spans="1:23" ht="15.75" thickBot="1" x14ac:dyDescent="0.3">
      <c r="A20" s="11" t="s">
        <v>12</v>
      </c>
      <c r="B20" s="16"/>
      <c r="C20" s="12"/>
      <c r="D20" s="61">
        <f>S20/3</f>
        <v>0</v>
      </c>
      <c r="E20" s="61"/>
      <c r="F20" s="61"/>
      <c r="G20" s="12"/>
      <c r="H20" s="12"/>
      <c r="I20" s="61">
        <f>S20/3</f>
        <v>0</v>
      </c>
      <c r="J20" s="61"/>
      <c r="K20" s="61"/>
      <c r="L20" s="12"/>
      <c r="M20" s="12"/>
      <c r="N20" s="61">
        <f>S20/3</f>
        <v>0</v>
      </c>
      <c r="O20" s="61"/>
      <c r="P20" s="61"/>
      <c r="Q20" s="12"/>
      <c r="R20" s="12"/>
      <c r="S20" s="85">
        <v>0</v>
      </c>
      <c r="T20" s="86"/>
      <c r="U20" s="87"/>
    </row>
    <row r="21" spans="1:23" x14ac:dyDescent="0.25">
      <c r="A21" s="13" t="s">
        <v>7</v>
      </c>
      <c r="B21" s="16"/>
      <c r="C21" s="14" t="s">
        <v>38</v>
      </c>
      <c r="D21" s="60">
        <f>S21/3</f>
        <v>0</v>
      </c>
      <c r="E21" s="60"/>
      <c r="F21" s="60"/>
      <c r="G21" s="12"/>
      <c r="H21" s="14" t="s">
        <v>38</v>
      </c>
      <c r="I21" s="60">
        <f>S21/3</f>
        <v>0</v>
      </c>
      <c r="J21" s="60"/>
      <c r="K21" s="60"/>
      <c r="L21" s="12"/>
      <c r="M21" s="14" t="s">
        <v>38</v>
      </c>
      <c r="N21" s="60">
        <f>S21/3</f>
        <v>0</v>
      </c>
      <c r="O21" s="60"/>
      <c r="P21" s="60"/>
      <c r="Q21" s="12"/>
      <c r="R21" s="20" t="s">
        <v>38</v>
      </c>
      <c r="S21" s="88">
        <v>0</v>
      </c>
      <c r="T21" s="89"/>
      <c r="U21" s="90"/>
      <c r="V21" s="21"/>
      <c r="W21" s="21"/>
    </row>
    <row r="22" spans="1:23" s="22" customFormat="1" x14ac:dyDescent="0.25">
      <c r="A22" s="15" t="s">
        <v>34</v>
      </c>
      <c r="B22" s="16"/>
      <c r="C22" s="12"/>
      <c r="D22" s="61">
        <f>SUM(D18:F21)</f>
        <v>0</v>
      </c>
      <c r="E22" s="61"/>
      <c r="F22" s="61"/>
      <c r="G22" s="12"/>
      <c r="H22" s="12"/>
      <c r="I22" s="61">
        <f>SUM(I18:K21)</f>
        <v>0</v>
      </c>
      <c r="J22" s="61"/>
      <c r="K22" s="61"/>
      <c r="L22" s="12"/>
      <c r="M22" s="12"/>
      <c r="N22" s="61">
        <f>SUM(N18:P21)</f>
        <v>0</v>
      </c>
      <c r="O22" s="61"/>
      <c r="P22" s="61"/>
      <c r="Q22" s="12"/>
      <c r="R22" s="12"/>
      <c r="S22" s="61">
        <f>SUM(D22,I22,N22)</f>
        <v>0</v>
      </c>
      <c r="T22" s="61"/>
      <c r="U22" s="61"/>
      <c r="V22" s="18"/>
      <c r="W22" s="18"/>
    </row>
    <row r="23" spans="1:23" s="19" customFormat="1" x14ac:dyDescent="0.25">
      <c r="A23" s="23" t="s">
        <v>54</v>
      </c>
      <c r="B23" s="16"/>
      <c r="C23" s="14" t="s">
        <v>55</v>
      </c>
      <c r="D23" s="60">
        <f>D15</f>
        <v>3557</v>
      </c>
      <c r="E23" s="60"/>
      <c r="F23" s="60"/>
      <c r="G23" s="12"/>
      <c r="H23" s="14" t="s">
        <v>55</v>
      </c>
      <c r="I23" s="60">
        <f>I15</f>
        <v>8635</v>
      </c>
      <c r="J23" s="60"/>
      <c r="K23" s="60"/>
      <c r="L23" s="12"/>
      <c r="M23" s="14" t="s">
        <v>55</v>
      </c>
      <c r="N23" s="60">
        <f>N15</f>
        <v>4055</v>
      </c>
      <c r="O23" s="60"/>
      <c r="P23" s="60"/>
      <c r="Q23" s="12"/>
      <c r="R23" s="14" t="s">
        <v>55</v>
      </c>
      <c r="S23" s="60">
        <f>S15</f>
        <v>16247</v>
      </c>
      <c r="T23" s="60"/>
      <c r="U23" s="60"/>
      <c r="V23" s="4"/>
      <c r="W23" s="4"/>
    </row>
    <row r="24" spans="1:23" x14ac:dyDescent="0.25">
      <c r="A24" s="15" t="s">
        <v>32</v>
      </c>
      <c r="B24" s="16"/>
      <c r="C24" s="12"/>
      <c r="D24" s="84">
        <f>D23-D22</f>
        <v>3557</v>
      </c>
      <c r="E24" s="84"/>
      <c r="F24" s="84"/>
      <c r="G24" s="12"/>
      <c r="H24" s="12"/>
      <c r="I24" s="84">
        <f>I23-I22</f>
        <v>8635</v>
      </c>
      <c r="J24" s="84"/>
      <c r="K24" s="84"/>
      <c r="L24" s="12"/>
      <c r="M24" s="12"/>
      <c r="N24" s="84">
        <f>N23-N22</f>
        <v>4055</v>
      </c>
      <c r="O24" s="84"/>
      <c r="P24" s="84"/>
      <c r="Q24" s="12"/>
      <c r="R24" s="12"/>
      <c r="S24" s="84">
        <f>S23-S22</f>
        <v>16247</v>
      </c>
      <c r="T24" s="84"/>
      <c r="U24" s="84"/>
    </row>
    <row r="25" spans="1:23" ht="45" customHeight="1" x14ac:dyDescent="0.25">
      <c r="A25" s="81" t="s">
        <v>61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</row>
    <row r="26" spans="1:23" ht="21" customHeight="1" x14ac:dyDescent="0.35">
      <c r="A26" s="6" t="s">
        <v>35</v>
      </c>
      <c r="B26" s="7"/>
      <c r="C26" s="8"/>
      <c r="D26" s="63" t="s">
        <v>29</v>
      </c>
      <c r="E26" s="63"/>
      <c r="F26" s="63"/>
      <c r="G26" s="9"/>
      <c r="H26" s="9"/>
      <c r="I26" s="63" t="s">
        <v>30</v>
      </c>
      <c r="J26" s="63"/>
      <c r="K26" s="63"/>
      <c r="L26" s="9"/>
      <c r="M26" s="9"/>
      <c r="N26" s="63" t="s">
        <v>31</v>
      </c>
      <c r="O26" s="63"/>
      <c r="P26" s="63"/>
      <c r="Q26" s="9"/>
      <c r="R26" s="9"/>
      <c r="S26" s="63"/>
      <c r="T26" s="63"/>
      <c r="U26" s="63"/>
    </row>
    <row r="27" spans="1:23" ht="15.75" thickBot="1" x14ac:dyDescent="0.3">
      <c r="A27" s="24" t="s">
        <v>56</v>
      </c>
      <c r="B27" s="16"/>
      <c r="C27" s="12"/>
      <c r="D27" s="50" t="s">
        <v>19</v>
      </c>
      <c r="E27" s="50" t="s">
        <v>13</v>
      </c>
      <c r="F27" s="50" t="s">
        <v>14</v>
      </c>
      <c r="G27" s="12"/>
      <c r="H27" s="12"/>
      <c r="I27" s="50" t="s">
        <v>15</v>
      </c>
      <c r="J27" s="50" t="s">
        <v>16</v>
      </c>
      <c r="K27" s="50" t="s">
        <v>17</v>
      </c>
      <c r="L27" s="12"/>
      <c r="M27" s="12"/>
      <c r="N27" s="50" t="s">
        <v>20</v>
      </c>
      <c r="O27" s="50" t="s">
        <v>18</v>
      </c>
      <c r="P27" s="50" t="s">
        <v>21</v>
      </c>
      <c r="Q27" s="12"/>
      <c r="R27" s="12"/>
      <c r="S27" s="83" t="s">
        <v>23</v>
      </c>
      <c r="T27" s="83"/>
      <c r="U27" s="83"/>
    </row>
    <row r="28" spans="1:23" ht="15.75" thickBot="1" x14ac:dyDescent="0.3">
      <c r="A28" s="11" t="s">
        <v>0</v>
      </c>
      <c r="B28" s="16"/>
      <c r="C28" s="12"/>
      <c r="D28" s="1">
        <v>0</v>
      </c>
      <c r="E28" s="48">
        <f t="shared" ref="E28:E42" si="0">D28</f>
        <v>0</v>
      </c>
      <c r="F28" s="48">
        <f t="shared" ref="F28:F42" si="1">D28</f>
        <v>0</v>
      </c>
      <c r="G28" s="12"/>
      <c r="H28" s="12"/>
      <c r="I28" s="48">
        <f t="shared" ref="I28:I42" si="2">D28</f>
        <v>0</v>
      </c>
      <c r="J28" s="48">
        <f t="shared" ref="J28:J42" si="3">D28</f>
        <v>0</v>
      </c>
      <c r="K28" s="48">
        <f t="shared" ref="K28:K42" si="4">D28</f>
        <v>0</v>
      </c>
      <c r="L28" s="12"/>
      <c r="M28" s="12"/>
      <c r="N28" s="48">
        <f t="shared" ref="N28:N42" si="5">D28</f>
        <v>0</v>
      </c>
      <c r="O28" s="48">
        <f t="shared" ref="O28:O42" si="6">D28</f>
        <v>0</v>
      </c>
      <c r="P28" s="48">
        <f t="shared" ref="P28:P42" si="7">D28</f>
        <v>0</v>
      </c>
      <c r="Q28" s="12"/>
      <c r="R28" s="12"/>
      <c r="S28" s="61">
        <f t="shared" ref="S28:S43" si="8">SUM(D28,E28,F28,I28,J28,K28,N28,O28,P28)</f>
        <v>0</v>
      </c>
      <c r="T28" s="61"/>
      <c r="U28" s="61"/>
    </row>
    <row r="29" spans="1:23" ht="15.75" customHeight="1" thickBot="1" x14ac:dyDescent="0.3">
      <c r="A29" s="11" t="s">
        <v>1</v>
      </c>
      <c r="B29" s="16"/>
      <c r="C29" s="12"/>
      <c r="D29" s="1">
        <v>0</v>
      </c>
      <c r="E29" s="48">
        <f t="shared" si="0"/>
        <v>0</v>
      </c>
      <c r="F29" s="48">
        <f t="shared" si="1"/>
        <v>0</v>
      </c>
      <c r="G29" s="12"/>
      <c r="H29" s="12"/>
      <c r="I29" s="48">
        <f t="shared" si="2"/>
        <v>0</v>
      </c>
      <c r="J29" s="48">
        <f t="shared" si="3"/>
        <v>0</v>
      </c>
      <c r="K29" s="48">
        <f t="shared" si="4"/>
        <v>0</v>
      </c>
      <c r="L29" s="12"/>
      <c r="M29" s="12"/>
      <c r="N29" s="48">
        <f t="shared" si="5"/>
        <v>0</v>
      </c>
      <c r="O29" s="48">
        <f t="shared" si="6"/>
        <v>0</v>
      </c>
      <c r="P29" s="48">
        <f t="shared" si="7"/>
        <v>0</v>
      </c>
      <c r="Q29" s="12"/>
      <c r="R29" s="12"/>
      <c r="S29" s="61">
        <f t="shared" si="8"/>
        <v>0</v>
      </c>
      <c r="T29" s="61"/>
      <c r="U29" s="61"/>
    </row>
    <row r="30" spans="1:23" ht="15.75" thickBot="1" x14ac:dyDescent="0.3">
      <c r="A30" s="11" t="s">
        <v>5</v>
      </c>
      <c r="B30" s="16"/>
      <c r="C30" s="12"/>
      <c r="D30" s="1">
        <v>0</v>
      </c>
      <c r="E30" s="48">
        <f t="shared" si="0"/>
        <v>0</v>
      </c>
      <c r="F30" s="48">
        <f t="shared" si="1"/>
        <v>0</v>
      </c>
      <c r="G30" s="12"/>
      <c r="H30" s="12"/>
      <c r="I30" s="48">
        <f t="shared" si="2"/>
        <v>0</v>
      </c>
      <c r="J30" s="48">
        <f t="shared" si="3"/>
        <v>0</v>
      </c>
      <c r="K30" s="48">
        <f t="shared" si="4"/>
        <v>0</v>
      </c>
      <c r="L30" s="12"/>
      <c r="M30" s="12"/>
      <c r="N30" s="48">
        <f t="shared" si="5"/>
        <v>0</v>
      </c>
      <c r="O30" s="48">
        <f t="shared" si="6"/>
        <v>0</v>
      </c>
      <c r="P30" s="48">
        <f t="shared" si="7"/>
        <v>0</v>
      </c>
      <c r="Q30" s="12"/>
      <c r="R30" s="12"/>
      <c r="S30" s="61">
        <f t="shared" si="8"/>
        <v>0</v>
      </c>
      <c r="T30" s="61"/>
      <c r="U30" s="61"/>
    </row>
    <row r="31" spans="1:23" ht="15.75" thickBot="1" x14ac:dyDescent="0.3">
      <c r="A31" s="11" t="s">
        <v>4</v>
      </c>
      <c r="B31" s="16"/>
      <c r="C31" s="12"/>
      <c r="D31" s="1">
        <v>0</v>
      </c>
      <c r="E31" s="48">
        <f t="shared" si="0"/>
        <v>0</v>
      </c>
      <c r="F31" s="48">
        <f t="shared" si="1"/>
        <v>0</v>
      </c>
      <c r="G31" s="12"/>
      <c r="H31" s="12"/>
      <c r="I31" s="48">
        <f t="shared" si="2"/>
        <v>0</v>
      </c>
      <c r="J31" s="48">
        <f t="shared" si="3"/>
        <v>0</v>
      </c>
      <c r="K31" s="48">
        <f t="shared" si="4"/>
        <v>0</v>
      </c>
      <c r="L31" s="12"/>
      <c r="M31" s="12"/>
      <c r="N31" s="48">
        <f t="shared" si="5"/>
        <v>0</v>
      </c>
      <c r="O31" s="48">
        <f t="shared" si="6"/>
        <v>0</v>
      </c>
      <c r="P31" s="48">
        <f t="shared" si="7"/>
        <v>0</v>
      </c>
      <c r="Q31" s="12"/>
      <c r="R31" s="12"/>
      <c r="S31" s="61">
        <f t="shared" si="8"/>
        <v>0</v>
      </c>
      <c r="T31" s="61"/>
      <c r="U31" s="61"/>
    </row>
    <row r="32" spans="1:23" ht="15.75" thickBot="1" x14ac:dyDescent="0.3">
      <c r="A32" s="11" t="s">
        <v>2</v>
      </c>
      <c r="B32" s="16"/>
      <c r="C32" s="12"/>
      <c r="D32" s="1">
        <v>0</v>
      </c>
      <c r="E32" s="48">
        <f t="shared" si="0"/>
        <v>0</v>
      </c>
      <c r="F32" s="48">
        <f t="shared" si="1"/>
        <v>0</v>
      </c>
      <c r="G32" s="12"/>
      <c r="H32" s="12"/>
      <c r="I32" s="48">
        <f t="shared" si="2"/>
        <v>0</v>
      </c>
      <c r="J32" s="48">
        <f t="shared" si="3"/>
        <v>0</v>
      </c>
      <c r="K32" s="48">
        <f t="shared" si="4"/>
        <v>0</v>
      </c>
      <c r="L32" s="12"/>
      <c r="M32" s="12"/>
      <c r="N32" s="48">
        <f t="shared" si="5"/>
        <v>0</v>
      </c>
      <c r="O32" s="48">
        <f t="shared" si="6"/>
        <v>0</v>
      </c>
      <c r="P32" s="48">
        <f t="shared" si="7"/>
        <v>0</v>
      </c>
      <c r="Q32" s="12"/>
      <c r="R32" s="12"/>
      <c r="S32" s="61">
        <f t="shared" si="8"/>
        <v>0</v>
      </c>
      <c r="T32" s="61"/>
      <c r="U32" s="61"/>
    </row>
    <row r="33" spans="1:23" ht="15.75" thickBot="1" x14ac:dyDescent="0.3">
      <c r="A33" s="11" t="s">
        <v>6</v>
      </c>
      <c r="B33" s="16"/>
      <c r="C33" s="12"/>
      <c r="D33" s="1">
        <v>0</v>
      </c>
      <c r="E33" s="48">
        <f t="shared" si="0"/>
        <v>0</v>
      </c>
      <c r="F33" s="48">
        <f t="shared" si="1"/>
        <v>0</v>
      </c>
      <c r="G33" s="12"/>
      <c r="H33" s="12"/>
      <c r="I33" s="48">
        <f t="shared" si="2"/>
        <v>0</v>
      </c>
      <c r="J33" s="48">
        <f t="shared" si="3"/>
        <v>0</v>
      </c>
      <c r="K33" s="48">
        <f t="shared" si="4"/>
        <v>0</v>
      </c>
      <c r="L33" s="12"/>
      <c r="M33" s="12"/>
      <c r="N33" s="48">
        <f t="shared" si="5"/>
        <v>0</v>
      </c>
      <c r="O33" s="48">
        <f t="shared" si="6"/>
        <v>0</v>
      </c>
      <c r="P33" s="48">
        <f t="shared" si="7"/>
        <v>0</v>
      </c>
      <c r="Q33" s="12"/>
      <c r="R33" s="12"/>
      <c r="S33" s="61">
        <f t="shared" si="8"/>
        <v>0</v>
      </c>
      <c r="T33" s="61"/>
      <c r="U33" s="61"/>
    </row>
    <row r="34" spans="1:23" ht="15.75" thickBot="1" x14ac:dyDescent="0.3">
      <c r="A34" s="11" t="s">
        <v>27</v>
      </c>
      <c r="B34" s="16"/>
      <c r="C34" s="12"/>
      <c r="D34" s="1">
        <v>0</v>
      </c>
      <c r="E34" s="48">
        <f t="shared" si="0"/>
        <v>0</v>
      </c>
      <c r="F34" s="48">
        <f t="shared" si="1"/>
        <v>0</v>
      </c>
      <c r="G34" s="12"/>
      <c r="H34" s="12"/>
      <c r="I34" s="48">
        <f t="shared" si="2"/>
        <v>0</v>
      </c>
      <c r="J34" s="48">
        <f t="shared" si="3"/>
        <v>0</v>
      </c>
      <c r="K34" s="48">
        <f t="shared" si="4"/>
        <v>0</v>
      </c>
      <c r="L34" s="12"/>
      <c r="M34" s="12"/>
      <c r="N34" s="48">
        <f t="shared" si="5"/>
        <v>0</v>
      </c>
      <c r="O34" s="48">
        <f t="shared" si="6"/>
        <v>0</v>
      </c>
      <c r="P34" s="48">
        <f t="shared" si="7"/>
        <v>0</v>
      </c>
      <c r="Q34" s="12"/>
      <c r="R34" s="12"/>
      <c r="S34" s="61">
        <f t="shared" si="8"/>
        <v>0</v>
      </c>
      <c r="T34" s="61"/>
      <c r="U34" s="61"/>
    </row>
    <row r="35" spans="1:23" ht="15.75" thickBot="1" x14ac:dyDescent="0.3">
      <c r="A35" s="11" t="s">
        <v>3</v>
      </c>
      <c r="B35" s="16"/>
      <c r="C35" s="12"/>
      <c r="D35" s="1">
        <v>0</v>
      </c>
      <c r="E35" s="48">
        <f t="shared" si="0"/>
        <v>0</v>
      </c>
      <c r="F35" s="48">
        <f t="shared" si="1"/>
        <v>0</v>
      </c>
      <c r="G35" s="12"/>
      <c r="H35" s="12"/>
      <c r="I35" s="48">
        <f t="shared" si="2"/>
        <v>0</v>
      </c>
      <c r="J35" s="48">
        <f t="shared" si="3"/>
        <v>0</v>
      </c>
      <c r="K35" s="48">
        <f t="shared" si="4"/>
        <v>0</v>
      </c>
      <c r="L35" s="12"/>
      <c r="M35" s="12"/>
      <c r="N35" s="48">
        <f t="shared" si="5"/>
        <v>0</v>
      </c>
      <c r="O35" s="48">
        <f t="shared" si="6"/>
        <v>0</v>
      </c>
      <c r="P35" s="48">
        <f t="shared" si="7"/>
        <v>0</v>
      </c>
      <c r="Q35" s="12"/>
      <c r="R35" s="12"/>
      <c r="S35" s="61">
        <f t="shared" si="8"/>
        <v>0</v>
      </c>
      <c r="T35" s="61"/>
      <c r="U35" s="61"/>
    </row>
    <row r="36" spans="1:23" ht="15.75" thickBot="1" x14ac:dyDescent="0.3">
      <c r="A36" s="25" t="s">
        <v>24</v>
      </c>
      <c r="B36" s="16"/>
      <c r="C36" s="12"/>
      <c r="D36" s="1">
        <v>0</v>
      </c>
      <c r="E36" s="48">
        <f t="shared" si="0"/>
        <v>0</v>
      </c>
      <c r="F36" s="48">
        <f t="shared" si="1"/>
        <v>0</v>
      </c>
      <c r="G36" s="12"/>
      <c r="H36" s="12"/>
      <c r="I36" s="48">
        <f t="shared" si="2"/>
        <v>0</v>
      </c>
      <c r="J36" s="48">
        <f t="shared" si="3"/>
        <v>0</v>
      </c>
      <c r="K36" s="48">
        <f t="shared" si="4"/>
        <v>0</v>
      </c>
      <c r="L36" s="12"/>
      <c r="M36" s="12"/>
      <c r="N36" s="48">
        <f t="shared" si="5"/>
        <v>0</v>
      </c>
      <c r="O36" s="48">
        <f t="shared" si="6"/>
        <v>0</v>
      </c>
      <c r="P36" s="48">
        <f t="shared" si="7"/>
        <v>0</v>
      </c>
      <c r="Q36" s="12"/>
      <c r="R36" s="12"/>
      <c r="S36" s="61">
        <f t="shared" si="8"/>
        <v>0</v>
      </c>
      <c r="T36" s="61"/>
      <c r="U36" s="61"/>
    </row>
    <row r="37" spans="1:23" ht="15.75" thickBot="1" x14ac:dyDescent="0.3">
      <c r="A37" s="25" t="s">
        <v>28</v>
      </c>
      <c r="B37" s="16"/>
      <c r="C37" s="12"/>
      <c r="D37" s="1">
        <v>0</v>
      </c>
      <c r="E37" s="48">
        <f t="shared" si="0"/>
        <v>0</v>
      </c>
      <c r="F37" s="48">
        <f t="shared" si="1"/>
        <v>0</v>
      </c>
      <c r="G37" s="12"/>
      <c r="H37" s="12"/>
      <c r="I37" s="48">
        <f t="shared" si="2"/>
        <v>0</v>
      </c>
      <c r="J37" s="48">
        <f t="shared" si="3"/>
        <v>0</v>
      </c>
      <c r="K37" s="48">
        <f t="shared" si="4"/>
        <v>0</v>
      </c>
      <c r="L37" s="12"/>
      <c r="M37" s="12"/>
      <c r="N37" s="48">
        <f t="shared" si="5"/>
        <v>0</v>
      </c>
      <c r="O37" s="48">
        <f t="shared" si="6"/>
        <v>0</v>
      </c>
      <c r="P37" s="48">
        <f t="shared" si="7"/>
        <v>0</v>
      </c>
      <c r="Q37" s="12"/>
      <c r="R37" s="12"/>
      <c r="S37" s="61">
        <f t="shared" si="8"/>
        <v>0</v>
      </c>
      <c r="T37" s="61"/>
      <c r="U37" s="61"/>
    </row>
    <row r="38" spans="1:23" ht="15.75" thickBot="1" x14ac:dyDescent="0.3">
      <c r="A38" s="25" t="s">
        <v>25</v>
      </c>
      <c r="B38" s="16"/>
      <c r="C38" s="12"/>
      <c r="D38" s="1">
        <v>0</v>
      </c>
      <c r="E38" s="48">
        <f t="shared" si="0"/>
        <v>0</v>
      </c>
      <c r="F38" s="48">
        <f t="shared" si="1"/>
        <v>0</v>
      </c>
      <c r="G38" s="12"/>
      <c r="H38" s="12"/>
      <c r="I38" s="48">
        <f t="shared" si="2"/>
        <v>0</v>
      </c>
      <c r="J38" s="48">
        <f t="shared" si="3"/>
        <v>0</v>
      </c>
      <c r="K38" s="48">
        <f t="shared" si="4"/>
        <v>0</v>
      </c>
      <c r="L38" s="12"/>
      <c r="M38" s="12"/>
      <c r="N38" s="48">
        <f t="shared" si="5"/>
        <v>0</v>
      </c>
      <c r="O38" s="48">
        <f t="shared" si="6"/>
        <v>0</v>
      </c>
      <c r="P38" s="48">
        <f t="shared" si="7"/>
        <v>0</v>
      </c>
      <c r="Q38" s="12"/>
      <c r="R38" s="12"/>
      <c r="S38" s="61">
        <f t="shared" si="8"/>
        <v>0</v>
      </c>
      <c r="T38" s="61"/>
      <c r="U38" s="61"/>
    </row>
    <row r="39" spans="1:23" ht="15.75" thickBot="1" x14ac:dyDescent="0.3">
      <c r="A39" s="25" t="s">
        <v>26</v>
      </c>
      <c r="B39" s="16"/>
      <c r="C39" s="12"/>
      <c r="D39" s="1">
        <v>0</v>
      </c>
      <c r="E39" s="48">
        <f t="shared" si="0"/>
        <v>0</v>
      </c>
      <c r="F39" s="48">
        <f t="shared" si="1"/>
        <v>0</v>
      </c>
      <c r="G39" s="12"/>
      <c r="H39" s="12"/>
      <c r="I39" s="48">
        <f t="shared" si="2"/>
        <v>0</v>
      </c>
      <c r="J39" s="48">
        <f t="shared" si="3"/>
        <v>0</v>
      </c>
      <c r="K39" s="48">
        <f t="shared" si="4"/>
        <v>0</v>
      </c>
      <c r="L39" s="12"/>
      <c r="M39" s="12"/>
      <c r="N39" s="48">
        <f t="shared" si="5"/>
        <v>0</v>
      </c>
      <c r="O39" s="48">
        <f t="shared" si="6"/>
        <v>0</v>
      </c>
      <c r="P39" s="48">
        <f t="shared" si="7"/>
        <v>0</v>
      </c>
      <c r="Q39" s="12"/>
      <c r="R39" s="12"/>
      <c r="S39" s="61">
        <f t="shared" si="8"/>
        <v>0</v>
      </c>
      <c r="T39" s="61"/>
      <c r="U39" s="61"/>
    </row>
    <row r="40" spans="1:23" ht="15.75" thickBot="1" x14ac:dyDescent="0.3">
      <c r="A40" s="25" t="s">
        <v>33</v>
      </c>
      <c r="B40" s="16"/>
      <c r="C40" s="12"/>
      <c r="D40" s="1">
        <v>0</v>
      </c>
      <c r="E40" s="48">
        <f t="shared" si="0"/>
        <v>0</v>
      </c>
      <c r="F40" s="48">
        <f t="shared" si="1"/>
        <v>0</v>
      </c>
      <c r="G40" s="12"/>
      <c r="H40" s="12"/>
      <c r="I40" s="48">
        <f t="shared" si="2"/>
        <v>0</v>
      </c>
      <c r="J40" s="48">
        <f t="shared" si="3"/>
        <v>0</v>
      </c>
      <c r="K40" s="48">
        <f t="shared" si="4"/>
        <v>0</v>
      </c>
      <c r="L40" s="12"/>
      <c r="M40" s="12"/>
      <c r="N40" s="48">
        <f t="shared" si="5"/>
        <v>0</v>
      </c>
      <c r="O40" s="48">
        <f t="shared" si="6"/>
        <v>0</v>
      </c>
      <c r="P40" s="48">
        <f t="shared" si="7"/>
        <v>0</v>
      </c>
      <c r="Q40" s="12"/>
      <c r="R40" s="12"/>
      <c r="S40" s="61">
        <f t="shared" si="8"/>
        <v>0</v>
      </c>
      <c r="T40" s="61"/>
      <c r="U40" s="61"/>
    </row>
    <row r="41" spans="1:23" ht="15.75" thickBot="1" x14ac:dyDescent="0.3">
      <c r="A41" s="25" t="s">
        <v>33</v>
      </c>
      <c r="B41" s="16"/>
      <c r="C41" s="12"/>
      <c r="D41" s="2">
        <v>0</v>
      </c>
      <c r="E41" s="48">
        <f t="shared" si="0"/>
        <v>0</v>
      </c>
      <c r="F41" s="48">
        <f t="shared" si="1"/>
        <v>0</v>
      </c>
      <c r="G41" s="12"/>
      <c r="H41" s="12"/>
      <c r="I41" s="48">
        <f t="shared" si="2"/>
        <v>0</v>
      </c>
      <c r="J41" s="48">
        <f t="shared" si="3"/>
        <v>0</v>
      </c>
      <c r="K41" s="48">
        <f t="shared" si="4"/>
        <v>0</v>
      </c>
      <c r="L41" s="12"/>
      <c r="M41" s="12"/>
      <c r="N41" s="48">
        <f t="shared" si="5"/>
        <v>0</v>
      </c>
      <c r="O41" s="48">
        <f t="shared" si="6"/>
        <v>0</v>
      </c>
      <c r="P41" s="48">
        <f t="shared" si="7"/>
        <v>0</v>
      </c>
      <c r="Q41" s="12"/>
      <c r="R41" s="12"/>
      <c r="S41" s="61">
        <f t="shared" si="8"/>
        <v>0</v>
      </c>
      <c r="T41" s="61"/>
      <c r="U41" s="61"/>
    </row>
    <row r="42" spans="1:23" x14ac:dyDescent="0.25">
      <c r="A42" s="26" t="s">
        <v>33</v>
      </c>
      <c r="B42" s="16"/>
      <c r="C42" s="20" t="s">
        <v>38</v>
      </c>
      <c r="D42" s="3">
        <v>0</v>
      </c>
      <c r="E42" s="49">
        <f t="shared" si="0"/>
        <v>0</v>
      </c>
      <c r="F42" s="49">
        <f t="shared" si="1"/>
        <v>0</v>
      </c>
      <c r="G42" s="12"/>
      <c r="H42" s="14" t="s">
        <v>38</v>
      </c>
      <c r="I42" s="49">
        <f t="shared" si="2"/>
        <v>0</v>
      </c>
      <c r="J42" s="49">
        <f t="shared" si="3"/>
        <v>0</v>
      </c>
      <c r="K42" s="49">
        <f t="shared" si="4"/>
        <v>0</v>
      </c>
      <c r="L42" s="12"/>
      <c r="M42" s="14" t="s">
        <v>38</v>
      </c>
      <c r="N42" s="49">
        <f t="shared" si="5"/>
        <v>0</v>
      </c>
      <c r="O42" s="49">
        <f t="shared" si="6"/>
        <v>0</v>
      </c>
      <c r="P42" s="49">
        <f t="shared" si="7"/>
        <v>0</v>
      </c>
      <c r="Q42" s="12"/>
      <c r="R42" s="14" t="s">
        <v>38</v>
      </c>
      <c r="S42" s="60">
        <f t="shared" si="8"/>
        <v>0</v>
      </c>
      <c r="T42" s="60"/>
      <c r="U42" s="60"/>
      <c r="V42" s="27"/>
      <c r="W42" s="27"/>
    </row>
    <row r="43" spans="1:23" s="29" customFormat="1" x14ac:dyDescent="0.25">
      <c r="A43" s="15" t="s">
        <v>37</v>
      </c>
      <c r="B43" s="16"/>
      <c r="C43" s="12"/>
      <c r="D43" s="48">
        <f>SUM(D28:D42)</f>
        <v>0</v>
      </c>
      <c r="E43" s="48">
        <f>SUM(E28:E42)</f>
        <v>0</v>
      </c>
      <c r="F43" s="48">
        <f>SUM(F28:F42)</f>
        <v>0</v>
      </c>
      <c r="G43" s="12"/>
      <c r="H43" s="12"/>
      <c r="I43" s="51">
        <f>SUM(I28:I42)</f>
        <v>0</v>
      </c>
      <c r="J43" s="51">
        <f>SUM(J28:J42)</f>
        <v>0</v>
      </c>
      <c r="K43" s="51">
        <f>SUM(K28:K42)</f>
        <v>0</v>
      </c>
      <c r="L43" s="12"/>
      <c r="M43" s="12"/>
      <c r="N43" s="51">
        <f>SUM(N28:N42)</f>
        <v>0</v>
      </c>
      <c r="O43" s="51">
        <f>SUM(O28:O42)</f>
        <v>0</v>
      </c>
      <c r="P43" s="51">
        <f>SUM(P28:P42)</f>
        <v>0</v>
      </c>
      <c r="Q43" s="12"/>
      <c r="R43" s="12"/>
      <c r="S43" s="80">
        <f t="shared" si="8"/>
        <v>0</v>
      </c>
      <c r="T43" s="80"/>
      <c r="U43" s="80"/>
      <c r="V43" s="28"/>
      <c r="W43" s="28"/>
    </row>
    <row r="44" spans="1:23" s="30" customFormat="1" x14ac:dyDescent="0.25">
      <c r="A44" s="15" t="s">
        <v>57</v>
      </c>
      <c r="B44" s="16"/>
      <c r="C44" s="12"/>
      <c r="D44" s="61">
        <f>SUM(D43,E43,F43)</f>
        <v>0</v>
      </c>
      <c r="E44" s="61"/>
      <c r="F44" s="61"/>
      <c r="G44" s="12"/>
      <c r="H44" s="12"/>
      <c r="I44" s="61">
        <f>SUM(I43,J43,K43)</f>
        <v>0</v>
      </c>
      <c r="J44" s="61"/>
      <c r="K44" s="61"/>
      <c r="L44" s="12"/>
      <c r="M44" s="12"/>
      <c r="N44" s="61">
        <f>SUM(N43,O43,P43)</f>
        <v>0</v>
      </c>
      <c r="O44" s="61"/>
      <c r="P44" s="61"/>
      <c r="Q44" s="12"/>
      <c r="R44" s="12"/>
      <c r="S44" s="48"/>
      <c r="T44" s="48"/>
      <c r="U44" s="48"/>
      <c r="V44" s="4"/>
      <c r="W44" s="4"/>
    </row>
    <row r="45" spans="1:23" ht="21" customHeight="1" x14ac:dyDescent="0.35">
      <c r="A45" s="6" t="s">
        <v>40</v>
      </c>
      <c r="B45" s="7"/>
      <c r="C45" s="8"/>
      <c r="D45" s="63" t="s">
        <v>29</v>
      </c>
      <c r="E45" s="63"/>
      <c r="F45" s="63"/>
      <c r="G45" s="9"/>
      <c r="H45" s="9"/>
      <c r="I45" s="63" t="s">
        <v>30</v>
      </c>
      <c r="J45" s="63"/>
      <c r="K45" s="63"/>
      <c r="L45" s="9"/>
      <c r="M45" s="9"/>
      <c r="N45" s="63" t="s">
        <v>31</v>
      </c>
      <c r="O45" s="63"/>
      <c r="P45" s="63"/>
      <c r="Q45" s="9"/>
      <c r="R45" s="9"/>
      <c r="S45" s="63" t="s">
        <v>23</v>
      </c>
      <c r="T45" s="63"/>
      <c r="U45" s="63"/>
    </row>
    <row r="46" spans="1:23" x14ac:dyDescent="0.25">
      <c r="A46" s="15" t="s">
        <v>32</v>
      </c>
      <c r="B46" s="16"/>
      <c r="C46" s="12"/>
      <c r="D46" s="61">
        <f>D24</f>
        <v>3557</v>
      </c>
      <c r="E46" s="61"/>
      <c r="F46" s="61"/>
      <c r="G46" s="12"/>
      <c r="H46" s="12"/>
      <c r="I46" s="61">
        <f>I24</f>
        <v>8635</v>
      </c>
      <c r="J46" s="61"/>
      <c r="K46" s="61"/>
      <c r="L46" s="12"/>
      <c r="M46" s="12"/>
      <c r="N46" s="61">
        <f>N24</f>
        <v>4055</v>
      </c>
      <c r="O46" s="61"/>
      <c r="P46" s="61"/>
      <c r="Q46" s="12"/>
      <c r="R46" s="12"/>
      <c r="S46" s="61">
        <f>S24</f>
        <v>16247</v>
      </c>
      <c r="T46" s="61"/>
      <c r="U46" s="61"/>
    </row>
    <row r="47" spans="1:23" x14ac:dyDescent="0.25">
      <c r="A47" s="15" t="s">
        <v>57</v>
      </c>
      <c r="B47" s="16"/>
      <c r="C47" s="14" t="s">
        <v>38</v>
      </c>
      <c r="D47" s="60">
        <f>D44</f>
        <v>0</v>
      </c>
      <c r="E47" s="60"/>
      <c r="F47" s="60"/>
      <c r="G47" s="12"/>
      <c r="H47" s="14" t="s">
        <v>38</v>
      </c>
      <c r="I47" s="60">
        <f>I44</f>
        <v>0</v>
      </c>
      <c r="J47" s="60"/>
      <c r="K47" s="60"/>
      <c r="L47" s="12"/>
      <c r="M47" s="14" t="s">
        <v>38</v>
      </c>
      <c r="N47" s="60">
        <f>N44</f>
        <v>0</v>
      </c>
      <c r="O47" s="60"/>
      <c r="P47" s="60"/>
      <c r="Q47" s="12"/>
      <c r="R47" s="14" t="s">
        <v>38</v>
      </c>
      <c r="S47" s="60">
        <f>SUM(D47,I47,N47)</f>
        <v>0</v>
      </c>
      <c r="T47" s="60"/>
      <c r="U47" s="60"/>
      <c r="V47" s="31"/>
      <c r="W47" s="31"/>
    </row>
    <row r="48" spans="1:23" s="36" customFormat="1" ht="16.5" thickBot="1" x14ac:dyDescent="0.3">
      <c r="A48" s="32" t="s">
        <v>39</v>
      </c>
      <c r="B48" s="33"/>
      <c r="C48" s="34"/>
      <c r="D48" s="71">
        <f>SUM(D46:F47)</f>
        <v>3557</v>
      </c>
      <c r="E48" s="71"/>
      <c r="F48" s="71"/>
      <c r="G48" s="33"/>
      <c r="H48" s="33"/>
      <c r="I48" s="71">
        <f>SUM(I46:K47)</f>
        <v>8635</v>
      </c>
      <c r="J48" s="71"/>
      <c r="K48" s="71"/>
      <c r="L48" s="33"/>
      <c r="M48" s="33"/>
      <c r="N48" s="71">
        <f>SUM(N46:P47)</f>
        <v>4055</v>
      </c>
      <c r="O48" s="71"/>
      <c r="P48" s="71"/>
      <c r="Q48" s="33"/>
      <c r="R48" s="33"/>
      <c r="S48" s="72">
        <f>IF((SUM(S46:U47)&lt;=0), 0, (SUM(S46:U47)))</f>
        <v>16247</v>
      </c>
      <c r="T48" s="73"/>
      <c r="U48" s="74"/>
      <c r="V48" s="35"/>
      <c r="W48" s="35" t="s">
        <v>47</v>
      </c>
    </row>
    <row r="49" spans="1:26" s="36" customFormat="1" ht="16.5" customHeight="1" thickBot="1" x14ac:dyDescent="0.25">
      <c r="A49" s="37" t="s">
        <v>41</v>
      </c>
      <c r="B49" s="38"/>
      <c r="C49" s="38"/>
      <c r="D49" s="75"/>
      <c r="E49" s="75"/>
      <c r="F49" s="75"/>
      <c r="G49" s="38"/>
      <c r="H49" s="38"/>
      <c r="I49" s="75"/>
      <c r="J49" s="75"/>
      <c r="K49" s="75"/>
      <c r="L49" s="38"/>
      <c r="M49" s="38"/>
      <c r="N49" s="75"/>
      <c r="O49" s="75"/>
      <c r="P49" s="75"/>
      <c r="Q49" s="34"/>
      <c r="R49" s="34"/>
      <c r="S49" s="76">
        <f>38140-S22</f>
        <v>38140</v>
      </c>
      <c r="T49" s="77"/>
      <c r="U49" s="78"/>
      <c r="V49" s="43"/>
      <c r="W49" s="35"/>
    </row>
    <row r="50" spans="1:26" ht="75" customHeight="1" x14ac:dyDescent="0.25">
      <c r="A50" s="79" t="str">
        <f>IF(S48 &gt; S49, W48&amp; W50&amp; W51, W53)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35" t="s">
        <v>44</v>
      </c>
      <c r="W50" s="35" t="s">
        <v>48</v>
      </c>
    </row>
    <row r="51" spans="1:26" ht="21" customHeight="1" thickBot="1" x14ac:dyDescent="0.4">
      <c r="A51" s="6" t="s">
        <v>49</v>
      </c>
      <c r="B51" s="39"/>
      <c r="C51" s="40"/>
      <c r="D51" s="63"/>
      <c r="E51" s="63"/>
      <c r="F51" s="63"/>
      <c r="G51" s="41"/>
      <c r="H51" s="41"/>
      <c r="I51" s="63"/>
      <c r="J51" s="63"/>
      <c r="K51" s="63"/>
      <c r="L51" s="41"/>
      <c r="M51" s="41"/>
      <c r="N51" s="63"/>
      <c r="O51" s="63"/>
      <c r="P51" s="63"/>
      <c r="Q51" s="41"/>
      <c r="R51" s="41"/>
      <c r="S51" s="63"/>
      <c r="T51" s="63"/>
      <c r="U51" s="63"/>
      <c r="V51" s="35" t="s">
        <v>45</v>
      </c>
      <c r="W51" s="35" t="s">
        <v>50</v>
      </c>
    </row>
    <row r="52" spans="1:26" ht="16.5" customHeight="1" thickBot="1" x14ac:dyDescent="0.3">
      <c r="A52" s="64" t="s">
        <v>39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12"/>
      <c r="R52" s="12"/>
      <c r="S52" s="65">
        <f>IF(S48&gt;=S49,"Attention! See above.",S48)</f>
        <v>16247</v>
      </c>
      <c r="T52" s="66"/>
      <c r="U52" s="67"/>
      <c r="V52" s="35" t="s">
        <v>46</v>
      </c>
      <c r="W52" s="35"/>
    </row>
    <row r="53" spans="1:26" x14ac:dyDescent="0.25">
      <c r="A53" s="68" t="s">
        <v>76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12"/>
      <c r="R53" s="12" t="s">
        <v>38</v>
      </c>
      <c r="S53" s="60">
        <f>S52*0.04264</f>
        <v>692.77207999999996</v>
      </c>
      <c r="T53" s="60"/>
      <c r="U53" s="60"/>
      <c r="V53" s="35"/>
      <c r="W53" s="35" t="s">
        <v>69</v>
      </c>
    </row>
    <row r="54" spans="1:26" ht="16.5" customHeight="1" x14ac:dyDescent="0.25">
      <c r="A54" s="69" t="s">
        <v>22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42"/>
      <c r="R54" s="42"/>
      <c r="S54" s="70">
        <f>SUM(S52,S53)</f>
        <v>16939.772079999999</v>
      </c>
      <c r="T54" s="70"/>
      <c r="U54" s="70"/>
      <c r="V54" s="43"/>
      <c r="W54" s="43"/>
    </row>
    <row r="55" spans="1:26" ht="21" customHeight="1" x14ac:dyDescent="0.35">
      <c r="A55" s="6" t="s">
        <v>52</v>
      </c>
      <c r="B55" s="7"/>
      <c r="C55" s="8"/>
      <c r="D55" s="63" t="s">
        <v>29</v>
      </c>
      <c r="E55" s="63"/>
      <c r="F55" s="63"/>
      <c r="G55" s="9"/>
      <c r="H55" s="9"/>
      <c r="I55" s="63" t="s">
        <v>30</v>
      </c>
      <c r="J55" s="63"/>
      <c r="K55" s="63"/>
      <c r="L55" s="9"/>
      <c r="M55" s="9"/>
      <c r="N55" s="63" t="s">
        <v>31</v>
      </c>
      <c r="O55" s="63"/>
      <c r="P55" s="63"/>
      <c r="Q55" s="9"/>
      <c r="R55" s="9"/>
      <c r="S55" s="63"/>
      <c r="T55" s="63"/>
      <c r="U55" s="63"/>
    </row>
    <row r="56" spans="1:26" x14ac:dyDescent="0.25">
      <c r="A56" s="15" t="s">
        <v>53</v>
      </c>
      <c r="B56" s="12"/>
      <c r="C56" s="12"/>
      <c r="D56" s="61">
        <f>D9</f>
        <v>3623</v>
      </c>
      <c r="E56" s="61"/>
      <c r="F56" s="61"/>
      <c r="G56" s="12"/>
      <c r="H56" s="12"/>
      <c r="I56" s="61">
        <f>I9</f>
        <v>8202</v>
      </c>
      <c r="J56" s="61"/>
      <c r="K56" s="61"/>
      <c r="L56" s="12"/>
      <c r="M56" s="12"/>
      <c r="N56" s="61">
        <f>N9</f>
        <v>3622</v>
      </c>
      <c r="O56" s="61"/>
      <c r="P56" s="61"/>
      <c r="Q56" s="12"/>
      <c r="R56" s="12"/>
      <c r="S56" s="61"/>
      <c r="T56" s="61"/>
      <c r="U56" s="61"/>
    </row>
    <row r="57" spans="1:26" x14ac:dyDescent="0.25">
      <c r="A57" s="15" t="s">
        <v>43</v>
      </c>
      <c r="B57" s="12"/>
      <c r="C57" s="12"/>
      <c r="D57" s="61">
        <f>-D13</f>
        <v>-500</v>
      </c>
      <c r="E57" s="61"/>
      <c r="F57" s="61"/>
      <c r="G57" s="48"/>
      <c r="H57" s="48"/>
      <c r="I57" s="61"/>
      <c r="J57" s="61"/>
      <c r="K57" s="61"/>
      <c r="L57" s="48"/>
      <c r="M57" s="48"/>
      <c r="N57" s="61"/>
      <c r="O57" s="61"/>
      <c r="P57" s="61"/>
      <c r="Q57" s="12"/>
      <c r="R57" s="12"/>
      <c r="S57" s="61"/>
      <c r="T57" s="61"/>
      <c r="U57" s="61"/>
    </row>
    <row r="58" spans="1:26" x14ac:dyDescent="0.25">
      <c r="A58" s="15" t="s">
        <v>51</v>
      </c>
      <c r="B58" s="16"/>
      <c r="C58" s="12"/>
      <c r="D58" s="61">
        <f>-D14</f>
        <v>0</v>
      </c>
      <c r="E58" s="61"/>
      <c r="F58" s="61"/>
      <c r="G58" s="48"/>
      <c r="H58" s="48"/>
      <c r="I58" s="61">
        <f>-I14</f>
        <v>0</v>
      </c>
      <c r="J58" s="61"/>
      <c r="K58" s="61"/>
      <c r="L58" s="48"/>
      <c r="M58" s="48"/>
      <c r="N58" s="61">
        <f>-N14</f>
        <v>0</v>
      </c>
      <c r="O58" s="61"/>
      <c r="P58" s="61"/>
      <c r="Q58" s="12"/>
      <c r="R58" s="12"/>
      <c r="S58" s="61"/>
      <c r="T58" s="61"/>
      <c r="U58" s="61"/>
    </row>
    <row r="59" spans="1:26" x14ac:dyDescent="0.25">
      <c r="A59" s="15" t="s">
        <v>58</v>
      </c>
      <c r="B59" s="16"/>
      <c r="C59" s="12"/>
      <c r="D59" s="61">
        <f>-D22</f>
        <v>0</v>
      </c>
      <c r="E59" s="61"/>
      <c r="F59" s="61"/>
      <c r="G59" s="48"/>
      <c r="H59" s="48"/>
      <c r="I59" s="61">
        <f>-I22</f>
        <v>0</v>
      </c>
      <c r="J59" s="61"/>
      <c r="K59" s="61"/>
      <c r="L59" s="48"/>
      <c r="M59" s="48"/>
      <c r="N59" s="61">
        <f>-N22</f>
        <v>0</v>
      </c>
      <c r="O59" s="61"/>
      <c r="P59" s="61"/>
      <c r="Q59" s="12"/>
      <c r="R59" s="12"/>
      <c r="S59" s="61"/>
      <c r="T59" s="61"/>
      <c r="U59" s="61"/>
    </row>
    <row r="60" spans="1:26" x14ac:dyDescent="0.25">
      <c r="A60" s="23" t="s">
        <v>59</v>
      </c>
      <c r="B60" s="16"/>
      <c r="C60" s="14" t="s">
        <v>38</v>
      </c>
      <c r="D60" s="60">
        <f>-(S52/3)</f>
        <v>-5415.666666666667</v>
      </c>
      <c r="E60" s="60"/>
      <c r="F60" s="60"/>
      <c r="G60" s="48"/>
      <c r="H60" s="49" t="s">
        <v>38</v>
      </c>
      <c r="I60" s="60">
        <f>-(S52/3)</f>
        <v>-5415.666666666667</v>
      </c>
      <c r="J60" s="60"/>
      <c r="K60" s="60"/>
      <c r="L60" s="48"/>
      <c r="M60" s="49" t="s">
        <v>38</v>
      </c>
      <c r="N60" s="60">
        <f>-(S52/3)</f>
        <v>-5415.666666666667</v>
      </c>
      <c r="O60" s="60"/>
      <c r="P60" s="60"/>
      <c r="Q60" s="12"/>
      <c r="R60" s="12"/>
      <c r="S60" s="61"/>
      <c r="T60" s="61"/>
      <c r="U60" s="61"/>
    </row>
    <row r="61" spans="1:26" ht="16.5" customHeight="1" x14ac:dyDescent="0.25">
      <c r="A61" s="53" t="s">
        <v>42</v>
      </c>
      <c r="B61" s="54"/>
      <c r="C61" s="55"/>
      <c r="D61" s="58">
        <f>SUM(D56:F60)</f>
        <v>-2292.666666666667</v>
      </c>
      <c r="E61" s="58"/>
      <c r="F61" s="58"/>
      <c r="G61" s="55"/>
      <c r="H61" s="55"/>
      <c r="I61" s="58">
        <f>SUM(I56:K60)</f>
        <v>2786.333333333333</v>
      </c>
      <c r="J61" s="58"/>
      <c r="K61" s="58"/>
      <c r="L61" s="55"/>
      <c r="M61" s="55"/>
      <c r="N61" s="58">
        <f>SUM(N56:P60)</f>
        <v>-1793.666666666667</v>
      </c>
      <c r="O61" s="58"/>
      <c r="P61" s="58"/>
      <c r="Q61" s="55"/>
      <c r="R61" s="55"/>
      <c r="S61" s="59"/>
      <c r="T61" s="59"/>
      <c r="U61" s="59"/>
    </row>
    <row r="62" spans="1:26" ht="16.5" customHeight="1" x14ac:dyDescent="0.25">
      <c r="A62" s="62" t="s">
        <v>73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52"/>
      <c r="W62" s="52"/>
      <c r="X62" s="52"/>
      <c r="Y62" s="52"/>
      <c r="Z62" s="52"/>
    </row>
    <row r="63" spans="1:26" ht="45" customHeight="1" x14ac:dyDescent="0.25">
      <c r="A63" s="56" t="s">
        <v>72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</row>
  </sheetData>
  <sheetProtection algorithmName="SHA-512" hashValue="6lXMz/5rJrvqIZtgn9iB9XBsffTftuwYyAvC6+RMRr7X/hFpKx2gl4DUwXcS6dLej8WrIZ6DeEVHUZ04Ovs/ig==" saltValue="HRovBQ6pJAA/jYMyMSgXMQ==" spinCount="100000" sheet="1" objects="1" scenarios="1"/>
  <mergeCells count="167">
    <mergeCell ref="D11:F11"/>
    <mergeCell ref="I11:K11"/>
    <mergeCell ref="N11:P11"/>
    <mergeCell ref="S11:U11"/>
    <mergeCell ref="D5:F5"/>
    <mergeCell ref="I5:K5"/>
    <mergeCell ref="N5:P5"/>
    <mergeCell ref="S5:U5"/>
    <mergeCell ref="D8:F8"/>
    <mergeCell ref="I8:K8"/>
    <mergeCell ref="N8:P8"/>
    <mergeCell ref="S8:U8"/>
    <mergeCell ref="D10:F10"/>
    <mergeCell ref="I10:K10"/>
    <mergeCell ref="N10:P10"/>
    <mergeCell ref="S10:U10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6:F6"/>
    <mergeCell ref="D7:F7"/>
    <mergeCell ref="I6:K6"/>
    <mergeCell ref="I7:K7"/>
    <mergeCell ref="N6:P6"/>
    <mergeCell ref="N7:P7"/>
    <mergeCell ref="S6:U6"/>
    <mergeCell ref="S7:U7"/>
    <mergeCell ref="D14:F14"/>
    <mergeCell ref="I14:K14"/>
    <mergeCell ref="N14:P14"/>
    <mergeCell ref="S14:U14"/>
    <mergeCell ref="D15:F15"/>
    <mergeCell ref="I15:K15"/>
    <mergeCell ref="N15:P15"/>
    <mergeCell ref="S15:U15"/>
    <mergeCell ref="A12:U12"/>
    <mergeCell ref="D13:F13"/>
    <mergeCell ref="I13:K13"/>
    <mergeCell ref="N13:P13"/>
    <mergeCell ref="S13:U13"/>
    <mergeCell ref="D19:F19"/>
    <mergeCell ref="I19:K19"/>
    <mergeCell ref="N19:P19"/>
    <mergeCell ref="S19:U19"/>
    <mergeCell ref="A16:U16"/>
    <mergeCell ref="D18:F18"/>
    <mergeCell ref="I18:K18"/>
    <mergeCell ref="N18:P18"/>
    <mergeCell ref="S18:U18"/>
    <mergeCell ref="D17:F17"/>
    <mergeCell ref="I17:K17"/>
    <mergeCell ref="N17:P17"/>
    <mergeCell ref="S17:U17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A25:U25"/>
    <mergeCell ref="S27:U27"/>
    <mergeCell ref="S28:U28"/>
    <mergeCell ref="S29:U29"/>
    <mergeCell ref="S30:U30"/>
    <mergeCell ref="S31:U31"/>
    <mergeCell ref="D24:F24"/>
    <mergeCell ref="I24:K24"/>
    <mergeCell ref="N24:P24"/>
    <mergeCell ref="S24:U24"/>
    <mergeCell ref="D26:F26"/>
    <mergeCell ref="I26:K26"/>
    <mergeCell ref="N26:P26"/>
    <mergeCell ref="S26:U26"/>
    <mergeCell ref="S38:U38"/>
    <mergeCell ref="S39:U39"/>
    <mergeCell ref="S40:U40"/>
    <mergeCell ref="S41:U41"/>
    <mergeCell ref="S42:U42"/>
    <mergeCell ref="S43:U43"/>
    <mergeCell ref="S45:U45"/>
    <mergeCell ref="S32:U32"/>
    <mergeCell ref="S33:U33"/>
    <mergeCell ref="S34:U34"/>
    <mergeCell ref="S35:U35"/>
    <mergeCell ref="S36:U36"/>
    <mergeCell ref="S37:U37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D45:F45"/>
    <mergeCell ref="I45:K45"/>
    <mergeCell ref="N45:P45"/>
    <mergeCell ref="A52:P52"/>
    <mergeCell ref="S52:U52"/>
    <mergeCell ref="A53:P53"/>
    <mergeCell ref="S53:U53"/>
    <mergeCell ref="A54:P54"/>
    <mergeCell ref="S54:U54"/>
    <mergeCell ref="D48:F48"/>
    <mergeCell ref="I48:K48"/>
    <mergeCell ref="N48:P48"/>
    <mergeCell ref="S48:U48"/>
    <mergeCell ref="D49:F49"/>
    <mergeCell ref="I49:K49"/>
    <mergeCell ref="N49:P49"/>
    <mergeCell ref="S49:U49"/>
    <mergeCell ref="A50:U50"/>
    <mergeCell ref="D51:F51"/>
    <mergeCell ref="I51:K51"/>
    <mergeCell ref="N51:P51"/>
    <mergeCell ref="S51:U51"/>
    <mergeCell ref="D55:F55"/>
    <mergeCell ref="I55:K55"/>
    <mergeCell ref="N55:P55"/>
    <mergeCell ref="S55:U55"/>
    <mergeCell ref="D59:F59"/>
    <mergeCell ref="I59:K59"/>
    <mergeCell ref="N59:P59"/>
    <mergeCell ref="S59:U59"/>
    <mergeCell ref="N57:P57"/>
    <mergeCell ref="S57:U57"/>
    <mergeCell ref="D56:F56"/>
    <mergeCell ref="I56:K56"/>
    <mergeCell ref="N56:P56"/>
    <mergeCell ref="S56:U56"/>
    <mergeCell ref="D57:F57"/>
    <mergeCell ref="I57:K57"/>
    <mergeCell ref="D58:F58"/>
    <mergeCell ref="I58:K58"/>
    <mergeCell ref="N58:P58"/>
    <mergeCell ref="S58:U58"/>
    <mergeCell ref="A63:U63"/>
    <mergeCell ref="D61:F61"/>
    <mergeCell ref="I61:K61"/>
    <mergeCell ref="N61:P61"/>
    <mergeCell ref="S61:U61"/>
    <mergeCell ref="D60:F60"/>
    <mergeCell ref="I60:K60"/>
    <mergeCell ref="N60:P60"/>
    <mergeCell ref="S60:U60"/>
    <mergeCell ref="A62:U62"/>
  </mergeCells>
  <conditionalFormatting sqref="S48:U48">
    <cfRule type="expression" dxfId="3" priority="15">
      <formula>$S$48&gt;$S$49</formula>
    </cfRule>
  </conditionalFormatting>
  <conditionalFormatting sqref="A50:U50">
    <cfRule type="expression" dxfId="2" priority="8">
      <formula>$S$48&lt;=$S$49</formula>
    </cfRule>
    <cfRule type="expression" dxfId="1" priority="11">
      <formula>$S$48&gt;$S$49</formula>
    </cfRule>
  </conditionalFormatting>
  <conditionalFormatting sqref="S52:U52">
    <cfRule type="expression" dxfId="0" priority="5">
      <formula>$S$48&gt;$S$49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  <ignoredError sqref="D20:P2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1555AB2-ABCC-4C36-8D6E-ED21CFA3244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S48:U48</xm:sqref>
        </x14:conditionalFormatting>
        <x14:conditionalFormatting xmlns:xm="http://schemas.microsoft.com/office/excel/2006/main">
          <x14:cfRule type="iconSet" priority="12" id="{AA8F512D-0139-4286-B85E-DDDF38F8F3B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A50:U50</xm:sqref>
        </x14:conditionalFormatting>
        <x14:conditionalFormatting xmlns:xm="http://schemas.microsoft.com/office/excel/2006/main">
          <x14:cfRule type="iconSet" priority="4" id="{77C2E46A-F402-45F6-8AB1-C2D996B169D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1st Year Respec. School Pysch</vt:lpstr>
    </vt:vector>
  </TitlesOfParts>
  <Company>Philadelphia College of Osteopathic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Lastarsha Greene</cp:lastModifiedBy>
  <cp:lastPrinted>2016-01-21T13:50:26Z</cp:lastPrinted>
  <dcterms:created xsi:type="dcterms:W3CDTF">2015-11-05T15:47:14Z</dcterms:created>
  <dcterms:modified xsi:type="dcterms:W3CDTF">2018-03-02T16:18:33Z</dcterms:modified>
</cp:coreProperties>
</file>