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id\Marketing &amp; Communications\Budgeting Worksheets\1819\"/>
    </mc:Choice>
  </mc:AlternateContent>
  <bookViews>
    <workbookView xWindow="480" yWindow="300" windowWidth="18195" windowHeight="11580"/>
  </bookViews>
  <sheets>
    <sheet name="1st Year Phys Asst" sheetId="5" r:id="rId1"/>
    <sheet name="2nd Year Phys Asst" sheetId="6" r:id="rId2"/>
    <sheet name="3rd Year Phys Asst" sheetId="7" r:id="rId3"/>
  </sheets>
  <calcPr calcId="162913"/>
</workbook>
</file>

<file path=xl/calcChain.xml><?xml version="1.0" encoding="utf-8"?>
<calcChain xmlns="http://schemas.openxmlformats.org/spreadsheetml/2006/main">
  <c r="I46" i="7" l="1"/>
  <c r="X46" i="6"/>
  <c r="X48" i="5"/>
  <c r="D15" i="7" l="1"/>
  <c r="I5" i="7"/>
  <c r="S15" i="6"/>
  <c r="N15" i="6"/>
  <c r="I15" i="6"/>
  <c r="D15" i="6"/>
  <c r="S17" i="5"/>
  <c r="N17" i="5"/>
  <c r="I17" i="5"/>
  <c r="D17" i="5"/>
  <c r="D5" i="6" l="1"/>
  <c r="I5" i="6"/>
  <c r="N5" i="6"/>
  <c r="S5" i="6"/>
  <c r="D5" i="5"/>
  <c r="I5" i="5"/>
  <c r="N5" i="5"/>
  <c r="S5" i="5"/>
  <c r="D54" i="7" l="1"/>
  <c r="D40" i="7"/>
  <c r="F39" i="7"/>
  <c r="E39" i="7"/>
  <c r="F38" i="7"/>
  <c r="E38" i="7"/>
  <c r="I38" i="7" s="1"/>
  <c r="F37" i="7"/>
  <c r="E37" i="7"/>
  <c r="I37" i="7" s="1"/>
  <c r="F36" i="7"/>
  <c r="E36" i="7"/>
  <c r="I36" i="7" s="1"/>
  <c r="F35" i="7"/>
  <c r="E35" i="7"/>
  <c r="F34" i="7"/>
  <c r="E34" i="7"/>
  <c r="F33" i="7"/>
  <c r="E33" i="7"/>
  <c r="I33" i="7" s="1"/>
  <c r="F32" i="7"/>
  <c r="E32" i="7"/>
  <c r="I32" i="7" s="1"/>
  <c r="F31" i="7"/>
  <c r="E31" i="7"/>
  <c r="F30" i="7"/>
  <c r="E30" i="7"/>
  <c r="I30" i="7" s="1"/>
  <c r="F29" i="7"/>
  <c r="E29" i="7"/>
  <c r="I29" i="7" s="1"/>
  <c r="F28" i="7"/>
  <c r="E28" i="7"/>
  <c r="I28" i="7" s="1"/>
  <c r="F27" i="7"/>
  <c r="E27" i="7"/>
  <c r="F26" i="7"/>
  <c r="E26" i="7"/>
  <c r="I26" i="7" s="1"/>
  <c r="F25" i="7"/>
  <c r="E25" i="7"/>
  <c r="I25" i="7" s="1"/>
  <c r="D18" i="7"/>
  <c r="D17" i="7"/>
  <c r="D16" i="7"/>
  <c r="I11" i="7"/>
  <c r="I9" i="7"/>
  <c r="D7" i="7"/>
  <c r="D53" i="7" s="1"/>
  <c r="I6" i="7"/>
  <c r="I7" i="7"/>
  <c r="I27" i="7" l="1"/>
  <c r="I39" i="7"/>
  <c r="I35" i="7"/>
  <c r="I34" i="7"/>
  <c r="I31" i="7"/>
  <c r="D19" i="7"/>
  <c r="D12" i="7"/>
  <c r="E40" i="7"/>
  <c r="F40" i="7"/>
  <c r="D55" i="7" l="1"/>
  <c r="D46" i="7"/>
  <c r="I19" i="7"/>
  <c r="I40" i="7"/>
  <c r="I12" i="7"/>
  <c r="I20" i="7" s="1"/>
  <c r="I21" i="7" s="1"/>
  <c r="I43" i="7" s="1"/>
  <c r="D20" i="7"/>
  <c r="D21" i="7" s="1"/>
  <c r="D43" i="7" s="1"/>
  <c r="D41" i="7"/>
  <c r="D44" i="7" s="1"/>
  <c r="I44" i="7" s="1"/>
  <c r="I45" i="7" l="1"/>
  <c r="A47" i="7" s="1"/>
  <c r="D45" i="7"/>
  <c r="I49" i="7" l="1"/>
  <c r="I50" i="7" s="1"/>
  <c r="D56" i="7" l="1"/>
  <c r="D57" i="7" s="1"/>
  <c r="I51" i="7"/>
  <c r="S54" i="6" l="1"/>
  <c r="N54" i="6"/>
  <c r="I54" i="6"/>
  <c r="D54" i="6"/>
  <c r="D40" i="6"/>
  <c r="U39" i="6"/>
  <c r="T39" i="6"/>
  <c r="S39" i="6"/>
  <c r="P39" i="6"/>
  <c r="O39" i="6"/>
  <c r="N39" i="6"/>
  <c r="K39" i="6"/>
  <c r="J39" i="6"/>
  <c r="I39" i="6"/>
  <c r="F39" i="6"/>
  <c r="E39" i="6"/>
  <c r="U38" i="6"/>
  <c r="T38" i="6"/>
  <c r="S38" i="6"/>
  <c r="P38" i="6"/>
  <c r="O38" i="6"/>
  <c r="N38" i="6"/>
  <c r="K38" i="6"/>
  <c r="J38" i="6"/>
  <c r="I38" i="6"/>
  <c r="F38" i="6"/>
  <c r="E38" i="6"/>
  <c r="U37" i="6"/>
  <c r="T37" i="6"/>
  <c r="S37" i="6"/>
  <c r="P37" i="6"/>
  <c r="O37" i="6"/>
  <c r="N37" i="6"/>
  <c r="K37" i="6"/>
  <c r="J37" i="6"/>
  <c r="I37" i="6"/>
  <c r="F37" i="6"/>
  <c r="E37" i="6"/>
  <c r="U36" i="6"/>
  <c r="T36" i="6"/>
  <c r="S36" i="6"/>
  <c r="P36" i="6"/>
  <c r="O36" i="6"/>
  <c r="N36" i="6"/>
  <c r="K36" i="6"/>
  <c r="J36" i="6"/>
  <c r="I36" i="6"/>
  <c r="F36" i="6"/>
  <c r="E36" i="6"/>
  <c r="U35" i="6"/>
  <c r="T35" i="6"/>
  <c r="S35" i="6"/>
  <c r="P35" i="6"/>
  <c r="O35" i="6"/>
  <c r="N35" i="6"/>
  <c r="K35" i="6"/>
  <c r="J35" i="6"/>
  <c r="I35" i="6"/>
  <c r="F35" i="6"/>
  <c r="E35" i="6"/>
  <c r="U34" i="6"/>
  <c r="T34" i="6"/>
  <c r="S34" i="6"/>
  <c r="P34" i="6"/>
  <c r="O34" i="6"/>
  <c r="N34" i="6"/>
  <c r="K34" i="6"/>
  <c r="J34" i="6"/>
  <c r="I34" i="6"/>
  <c r="F34" i="6"/>
  <c r="E34" i="6"/>
  <c r="U33" i="6"/>
  <c r="T33" i="6"/>
  <c r="S33" i="6"/>
  <c r="P33" i="6"/>
  <c r="O33" i="6"/>
  <c r="N33" i="6"/>
  <c r="K33" i="6"/>
  <c r="J33" i="6"/>
  <c r="I33" i="6"/>
  <c r="F33" i="6"/>
  <c r="E33" i="6"/>
  <c r="U32" i="6"/>
  <c r="T32" i="6"/>
  <c r="S32" i="6"/>
  <c r="P32" i="6"/>
  <c r="O32" i="6"/>
  <c r="N32" i="6"/>
  <c r="K32" i="6"/>
  <c r="J32" i="6"/>
  <c r="I32" i="6"/>
  <c r="F32" i="6"/>
  <c r="E32" i="6"/>
  <c r="U31" i="6"/>
  <c r="T31" i="6"/>
  <c r="S31" i="6"/>
  <c r="P31" i="6"/>
  <c r="O31" i="6"/>
  <c r="N31" i="6"/>
  <c r="K31" i="6"/>
  <c r="J31" i="6"/>
  <c r="I31" i="6"/>
  <c r="F31" i="6"/>
  <c r="E31" i="6"/>
  <c r="U30" i="6"/>
  <c r="T30" i="6"/>
  <c r="S30" i="6"/>
  <c r="P30" i="6"/>
  <c r="O30" i="6"/>
  <c r="N30" i="6"/>
  <c r="K30" i="6"/>
  <c r="J30" i="6"/>
  <c r="I30" i="6"/>
  <c r="F30" i="6"/>
  <c r="E30" i="6"/>
  <c r="U29" i="6"/>
  <c r="T29" i="6"/>
  <c r="S29" i="6"/>
  <c r="P29" i="6"/>
  <c r="O29" i="6"/>
  <c r="N29" i="6"/>
  <c r="K29" i="6"/>
  <c r="J29" i="6"/>
  <c r="I29" i="6"/>
  <c r="F29" i="6"/>
  <c r="E29" i="6"/>
  <c r="X29" i="6" s="1"/>
  <c r="U28" i="6"/>
  <c r="T28" i="6"/>
  <c r="S28" i="6"/>
  <c r="P28" i="6"/>
  <c r="O28" i="6"/>
  <c r="N28" i="6"/>
  <c r="K28" i="6"/>
  <c r="J28" i="6"/>
  <c r="I28" i="6"/>
  <c r="F28" i="6"/>
  <c r="E28" i="6"/>
  <c r="U27" i="6"/>
  <c r="T27" i="6"/>
  <c r="S27" i="6"/>
  <c r="P27" i="6"/>
  <c r="O27" i="6"/>
  <c r="N27" i="6"/>
  <c r="K27" i="6"/>
  <c r="J27" i="6"/>
  <c r="I27" i="6"/>
  <c r="F27" i="6"/>
  <c r="E27" i="6"/>
  <c r="U26" i="6"/>
  <c r="T26" i="6"/>
  <c r="S26" i="6"/>
  <c r="P26" i="6"/>
  <c r="O26" i="6"/>
  <c r="N26" i="6"/>
  <c r="K26" i="6"/>
  <c r="J26" i="6"/>
  <c r="I26" i="6"/>
  <c r="F26" i="6"/>
  <c r="E26" i="6"/>
  <c r="U25" i="6"/>
  <c r="T25" i="6"/>
  <c r="S25" i="6"/>
  <c r="P25" i="6"/>
  <c r="O25" i="6"/>
  <c r="N25" i="6"/>
  <c r="K25" i="6"/>
  <c r="J25" i="6"/>
  <c r="I25" i="6"/>
  <c r="F25" i="6"/>
  <c r="E25" i="6"/>
  <c r="S18" i="6"/>
  <c r="N18" i="6"/>
  <c r="I18" i="6"/>
  <c r="D18" i="6"/>
  <c r="S17" i="6"/>
  <c r="N17" i="6"/>
  <c r="I17" i="6"/>
  <c r="D17" i="6"/>
  <c r="S16" i="6"/>
  <c r="N16" i="6"/>
  <c r="I16" i="6"/>
  <c r="D16" i="6"/>
  <c r="X11" i="6"/>
  <c r="S9" i="6"/>
  <c r="N9" i="6"/>
  <c r="I9" i="6"/>
  <c r="D9" i="6"/>
  <c r="S7" i="6"/>
  <c r="N7" i="6"/>
  <c r="N53" i="6" s="1"/>
  <c r="I7" i="6"/>
  <c r="D7" i="6"/>
  <c r="D12" i="6" s="1"/>
  <c r="D20" i="6" s="1"/>
  <c r="X6" i="6"/>
  <c r="X7" i="6" s="1"/>
  <c r="X37" i="6" l="1"/>
  <c r="I12" i="6"/>
  <c r="I20" i="6" s="1"/>
  <c r="I21" i="6" s="1"/>
  <c r="I43" i="6" s="1"/>
  <c r="D53" i="6"/>
  <c r="I53" i="6"/>
  <c r="S12" i="6"/>
  <c r="S20" i="6" s="1"/>
  <c r="D19" i="6"/>
  <c r="D21" i="6" s="1"/>
  <c r="D43" i="6" s="1"/>
  <c r="X39" i="6"/>
  <c r="X38" i="6"/>
  <c r="X36" i="6"/>
  <c r="X35" i="6"/>
  <c r="X34" i="6"/>
  <c r="X33" i="6"/>
  <c r="X32" i="6"/>
  <c r="X31" i="6"/>
  <c r="X30" i="6"/>
  <c r="J40" i="6"/>
  <c r="K40" i="6"/>
  <c r="X28" i="6"/>
  <c r="X27" i="6"/>
  <c r="E40" i="6"/>
  <c r="S40" i="6"/>
  <c r="F40" i="6"/>
  <c r="T40" i="6"/>
  <c r="I40" i="6"/>
  <c r="U40" i="6"/>
  <c r="X26" i="6"/>
  <c r="N40" i="6"/>
  <c r="O40" i="6"/>
  <c r="P40" i="6"/>
  <c r="S19" i="6"/>
  <c r="S55" i="6" s="1"/>
  <c r="I19" i="6"/>
  <c r="I55" i="6" s="1"/>
  <c r="N19" i="6"/>
  <c r="N55" i="6" s="1"/>
  <c r="N12" i="6"/>
  <c r="N20" i="6" s="1"/>
  <c r="S53" i="6"/>
  <c r="X25" i="6"/>
  <c r="S21" i="6" l="1"/>
  <c r="S43" i="6" s="1"/>
  <c r="D55" i="6"/>
  <c r="X12" i="6"/>
  <c r="X20" i="6" s="1"/>
  <c r="D41" i="6"/>
  <c r="D44" i="6" s="1"/>
  <c r="D45" i="6" s="1"/>
  <c r="S41" i="6"/>
  <c r="S44" i="6" s="1"/>
  <c r="S45" i="6" s="1"/>
  <c r="N41" i="6"/>
  <c r="N44" i="6" s="1"/>
  <c r="I41" i="6"/>
  <c r="I44" i="6" s="1"/>
  <c r="X40" i="6"/>
  <c r="N21" i="6"/>
  <c r="N43" i="6" s="1"/>
  <c r="X19" i="6"/>
  <c r="X44" i="6" l="1"/>
  <c r="S46" i="6"/>
  <c r="X21" i="6"/>
  <c r="X43" i="6" s="1"/>
  <c r="I45" i="6"/>
  <c r="N45" i="6"/>
  <c r="D46" i="6" l="1"/>
  <c r="I46" i="6"/>
  <c r="X45" i="6"/>
  <c r="A47" i="6" s="1"/>
  <c r="N46" i="6"/>
  <c r="X49" i="6" l="1"/>
  <c r="X13" i="5"/>
  <c r="X12" i="5"/>
  <c r="S56" i="6" l="1"/>
  <c r="S57" i="6" s="1"/>
  <c r="X50" i="6"/>
  <c r="N56" i="6"/>
  <c r="N57" i="6" s="1"/>
  <c r="X51" i="6"/>
  <c r="I56" i="6"/>
  <c r="I57" i="6" s="1"/>
  <c r="D56" i="6"/>
  <c r="D57" i="6" s="1"/>
  <c r="D56" i="5"/>
  <c r="D42" i="5" l="1"/>
  <c r="U41" i="5"/>
  <c r="T41" i="5"/>
  <c r="S41" i="5"/>
  <c r="P41" i="5"/>
  <c r="O41" i="5"/>
  <c r="N41" i="5"/>
  <c r="K41" i="5"/>
  <c r="J41" i="5"/>
  <c r="F41" i="5"/>
  <c r="U40" i="5"/>
  <c r="T40" i="5"/>
  <c r="S40" i="5"/>
  <c r="P40" i="5"/>
  <c r="O40" i="5"/>
  <c r="N40" i="5"/>
  <c r="K40" i="5"/>
  <c r="J40" i="5"/>
  <c r="E40" i="5"/>
  <c r="U39" i="5"/>
  <c r="T39" i="5"/>
  <c r="S39" i="5"/>
  <c r="P39" i="5"/>
  <c r="O39" i="5"/>
  <c r="N39" i="5"/>
  <c r="K39" i="5"/>
  <c r="J39" i="5"/>
  <c r="I39" i="5"/>
  <c r="U38" i="5"/>
  <c r="T38" i="5"/>
  <c r="S38" i="5"/>
  <c r="P38" i="5"/>
  <c r="O38" i="5"/>
  <c r="N38" i="5"/>
  <c r="K38" i="5"/>
  <c r="J38" i="5"/>
  <c r="I38" i="5"/>
  <c r="U37" i="5"/>
  <c r="T37" i="5"/>
  <c r="S37" i="5"/>
  <c r="P37" i="5"/>
  <c r="O37" i="5"/>
  <c r="N37" i="5"/>
  <c r="K37" i="5"/>
  <c r="J37" i="5"/>
  <c r="E37" i="5"/>
  <c r="U36" i="5"/>
  <c r="T36" i="5"/>
  <c r="S36" i="5"/>
  <c r="P36" i="5"/>
  <c r="O36" i="5"/>
  <c r="N36" i="5"/>
  <c r="K36" i="5"/>
  <c r="J36" i="5"/>
  <c r="I36" i="5"/>
  <c r="U35" i="5" l="1"/>
  <c r="T35" i="5"/>
  <c r="S35" i="5"/>
  <c r="P35" i="5"/>
  <c r="O35" i="5"/>
  <c r="N35" i="5"/>
  <c r="K35" i="5"/>
  <c r="J35" i="5"/>
  <c r="F35" i="5"/>
  <c r="U34" i="5"/>
  <c r="T34" i="5"/>
  <c r="S34" i="5"/>
  <c r="P34" i="5"/>
  <c r="O34" i="5"/>
  <c r="N34" i="5"/>
  <c r="K34" i="5"/>
  <c r="J34" i="5"/>
  <c r="I34" i="5"/>
  <c r="U33" i="5"/>
  <c r="T33" i="5"/>
  <c r="S33" i="5"/>
  <c r="P33" i="5"/>
  <c r="O33" i="5"/>
  <c r="N33" i="5"/>
  <c r="K33" i="5"/>
  <c r="J33" i="5"/>
  <c r="I33" i="5"/>
  <c r="U32" i="5"/>
  <c r="T32" i="5"/>
  <c r="S32" i="5"/>
  <c r="P32" i="5"/>
  <c r="O32" i="5"/>
  <c r="N32" i="5"/>
  <c r="I32" i="5"/>
  <c r="U31" i="5"/>
  <c r="T31" i="5"/>
  <c r="S31" i="5"/>
  <c r="P31" i="5"/>
  <c r="O31" i="5"/>
  <c r="N31" i="5"/>
  <c r="K31" i="5"/>
  <c r="J31" i="5"/>
  <c r="F31" i="5"/>
  <c r="K32" i="5"/>
  <c r="J32" i="5"/>
  <c r="F32" i="5"/>
  <c r="U30" i="5" l="1"/>
  <c r="T30" i="5"/>
  <c r="S30" i="5"/>
  <c r="P30" i="5"/>
  <c r="O30" i="5"/>
  <c r="N30" i="5"/>
  <c r="K30" i="5"/>
  <c r="J30" i="5"/>
  <c r="U29" i="5"/>
  <c r="T29" i="5"/>
  <c r="S29" i="5"/>
  <c r="P29" i="5"/>
  <c r="O29" i="5"/>
  <c r="N29" i="5"/>
  <c r="K29" i="5"/>
  <c r="J29" i="5"/>
  <c r="U28" i="5"/>
  <c r="T28" i="5"/>
  <c r="S28" i="5"/>
  <c r="P28" i="5"/>
  <c r="O28" i="5"/>
  <c r="N28" i="5"/>
  <c r="K28" i="5"/>
  <c r="J28" i="5"/>
  <c r="I28" i="5"/>
  <c r="U27" i="5"/>
  <c r="T27" i="5"/>
  <c r="S27" i="5"/>
  <c r="P27" i="5"/>
  <c r="O27" i="5"/>
  <c r="N27" i="5"/>
  <c r="K27" i="5"/>
  <c r="J27" i="5"/>
  <c r="I27" i="5"/>
  <c r="I29" i="5"/>
  <c r="I30" i="5"/>
  <c r="I31" i="5"/>
  <c r="I35" i="5"/>
  <c r="I37" i="5"/>
  <c r="I40" i="5"/>
  <c r="I41" i="5"/>
  <c r="S20" i="5"/>
  <c r="N20" i="5"/>
  <c r="I20" i="5"/>
  <c r="D20" i="5"/>
  <c r="D19" i="5"/>
  <c r="I19" i="5"/>
  <c r="N19" i="5"/>
  <c r="S19" i="5"/>
  <c r="S18" i="5"/>
  <c r="N18" i="5"/>
  <c r="I18" i="5"/>
  <c r="D18" i="5"/>
  <c r="D10" i="5"/>
  <c r="S10" i="5"/>
  <c r="N10" i="5"/>
  <c r="I10" i="5"/>
  <c r="D9" i="5"/>
  <c r="I9" i="5"/>
  <c r="N9" i="5"/>
  <c r="S9" i="5"/>
  <c r="X6" i="5"/>
  <c r="D57" i="5"/>
  <c r="E41" i="5"/>
  <c r="X41" i="5" s="1"/>
  <c r="F40" i="5"/>
  <c r="F39" i="5"/>
  <c r="E39" i="5"/>
  <c r="F38" i="5"/>
  <c r="E38" i="5"/>
  <c r="F37" i="5"/>
  <c r="F36" i="5"/>
  <c r="E36" i="5"/>
  <c r="E35" i="5"/>
  <c r="F34" i="5"/>
  <c r="E34" i="5"/>
  <c r="F33" i="5"/>
  <c r="E33" i="5"/>
  <c r="E32" i="5"/>
  <c r="X32" i="5" s="1"/>
  <c r="E31" i="5"/>
  <c r="F30" i="5"/>
  <c r="E30" i="5"/>
  <c r="F29" i="5"/>
  <c r="E29" i="5"/>
  <c r="F28" i="5"/>
  <c r="E28" i="5"/>
  <c r="F27" i="5"/>
  <c r="E27" i="5"/>
  <c r="D7" i="5"/>
  <c r="X34" i="5" l="1"/>
  <c r="X39" i="5"/>
  <c r="D14" i="5"/>
  <c r="D22" i="5" s="1"/>
  <c r="X37" i="5"/>
  <c r="X33" i="5"/>
  <c r="X38" i="5"/>
  <c r="F42" i="5"/>
  <c r="X7" i="5"/>
  <c r="X36" i="5"/>
  <c r="D55" i="5"/>
  <c r="X28" i="5"/>
  <c r="X29" i="5"/>
  <c r="X30" i="5"/>
  <c r="X35" i="5"/>
  <c r="X40" i="5"/>
  <c r="I42" i="5"/>
  <c r="E42" i="5"/>
  <c r="X27" i="5"/>
  <c r="X31" i="5"/>
  <c r="I57" i="5"/>
  <c r="D43" i="5" l="1"/>
  <c r="D46" i="5" s="1"/>
  <c r="S57" i="5"/>
  <c r="N57" i="5"/>
  <c r="S7" i="5"/>
  <c r="S14" i="5" s="1"/>
  <c r="N7" i="5"/>
  <c r="N14" i="5" s="1"/>
  <c r="I7" i="5"/>
  <c r="I14" i="5" s="1"/>
  <c r="X14" i="5" l="1"/>
  <c r="X22" i="5"/>
  <c r="D21" i="5"/>
  <c r="N42" i="5"/>
  <c r="K42" i="5"/>
  <c r="P42" i="5"/>
  <c r="S42" i="5"/>
  <c r="T42" i="5"/>
  <c r="U42" i="5"/>
  <c r="O42" i="5"/>
  <c r="J42" i="5"/>
  <c r="N21" i="5"/>
  <c r="S21" i="5"/>
  <c r="S58" i="5" s="1"/>
  <c r="I21" i="5"/>
  <c r="I58" i="5" s="1"/>
  <c r="S55" i="5"/>
  <c r="N55" i="5"/>
  <c r="I55" i="5"/>
  <c r="S43" i="5" l="1"/>
  <c r="S46" i="5" s="1"/>
  <c r="X42" i="5"/>
  <c r="D58" i="5"/>
  <c r="X21" i="5"/>
  <c r="D23" i="5"/>
  <c r="I43" i="5"/>
  <c r="I46" i="5" s="1"/>
  <c r="N43" i="5"/>
  <c r="N46" i="5" s="1"/>
  <c r="N58" i="5"/>
  <c r="X46" i="5" l="1"/>
  <c r="X23" i="5"/>
  <c r="X45" i="5" s="1"/>
  <c r="S48" i="5"/>
  <c r="N48" i="5"/>
  <c r="I48" i="5"/>
  <c r="D48" i="5"/>
  <c r="D45" i="5"/>
  <c r="D47" i="5" s="1"/>
  <c r="S22" i="5"/>
  <c r="N22" i="5"/>
  <c r="N23" i="5" s="1"/>
  <c r="N45" i="5" s="1"/>
  <c r="N47" i="5" s="1"/>
  <c r="X47" i="5" l="1"/>
  <c r="X51" i="5" s="1"/>
  <c r="X52" i="5" s="1"/>
  <c r="S23" i="5"/>
  <c r="S45" i="5" s="1"/>
  <c r="S47" i="5" s="1"/>
  <c r="I22" i="5"/>
  <c r="I59" i="5" l="1"/>
  <c r="I60" i="5" s="1"/>
  <c r="X53" i="5"/>
  <c r="A49" i="5"/>
  <c r="N59" i="5"/>
  <c r="N60" i="5" s="1"/>
  <c r="D59" i="5"/>
  <c r="D60" i="5" s="1"/>
  <c r="S59" i="5"/>
  <c r="S60" i="5" s="1"/>
  <c r="I23" i="5"/>
  <c r="I45" i="5" s="1"/>
  <c r="I47" i="5" s="1"/>
</calcChain>
</file>

<file path=xl/sharedStrings.xml><?xml version="1.0" encoding="utf-8"?>
<sst xmlns="http://schemas.openxmlformats.org/spreadsheetml/2006/main" count="398" uniqueCount="86">
  <si>
    <t>Rent/Mortgage</t>
  </si>
  <si>
    <t>Utilities</t>
  </si>
  <si>
    <t>Food/Necessities</t>
  </si>
  <si>
    <t>Car Insurance</t>
  </si>
  <si>
    <t>Cell Phone</t>
  </si>
  <si>
    <t>Cable/Internet</t>
  </si>
  <si>
    <t>Health Insurance</t>
  </si>
  <si>
    <t>Other</t>
  </si>
  <si>
    <t>Books/Supplies</t>
  </si>
  <si>
    <t>School Fee</t>
  </si>
  <si>
    <t>Federal Stafford Loan</t>
  </si>
  <si>
    <t>PCOM Scholarships</t>
  </si>
  <si>
    <t>External Scholarships</t>
  </si>
  <si>
    <t>Oct</t>
  </si>
  <si>
    <t>Nov</t>
  </si>
  <si>
    <t>Dec</t>
  </si>
  <si>
    <t>Jan</t>
  </si>
  <si>
    <t>Feb</t>
  </si>
  <si>
    <t>Apr</t>
  </si>
  <si>
    <t>Sep</t>
  </si>
  <si>
    <t>Mar</t>
  </si>
  <si>
    <t>May</t>
  </si>
  <si>
    <t>TOTAL PLUS LOAN TO APPLY FOR:</t>
  </si>
  <si>
    <t>Instruments/Equipment</t>
  </si>
  <si>
    <t>TOTAL</t>
  </si>
  <si>
    <t>Car Payment *</t>
  </si>
  <si>
    <t>Unreimbursed Medical *</t>
  </si>
  <si>
    <t>Childcare *</t>
  </si>
  <si>
    <t>Transportation (personal) *</t>
  </si>
  <si>
    <t>Fall Term</t>
  </si>
  <si>
    <t>Winter Term</t>
  </si>
  <si>
    <t>Spring Term</t>
  </si>
  <si>
    <t>Need after Initial Financial Aid:</t>
  </si>
  <si>
    <t>Other *</t>
  </si>
  <si>
    <t>Initial Aid:</t>
  </si>
  <si>
    <t>Living Expenses</t>
  </si>
  <si>
    <t>Initial Financial Aid Package</t>
  </si>
  <si>
    <t>Total Living Expenses:</t>
  </si>
  <si>
    <t>+</t>
  </si>
  <si>
    <t>TOTAL ADDITIONAL FINANCIAL AID NEEDED:</t>
  </si>
  <si>
    <t>Total Additional Financial Aid Needed:</t>
  </si>
  <si>
    <t>Maximum Eligibility for Additional Aid:</t>
  </si>
  <si>
    <t>Estimated Refund Funds:</t>
  </si>
  <si>
    <t>s50</t>
  </si>
  <si>
    <t>s51</t>
  </si>
  <si>
    <t>s52</t>
  </si>
  <si>
    <t>s53</t>
  </si>
  <si>
    <t xml:space="preserve">ATTENTION!!! Your Total Additional Financial Aid Needed exceeds the Maximum Eligibility for Additional Aid. </t>
  </si>
  <si>
    <t xml:space="preserve">You will need to either adjust your personal budget or meet with a financial aid advisor to determine the amount of aid you are eligible to receive. </t>
  </si>
  <si>
    <t>Graduate PLUS Loan Amount</t>
  </si>
  <si>
    <t>You will be unable to borrow federal Graduate PLUS loan funds in excess of the Maximum Eligibility until this is resolved.</t>
  </si>
  <si>
    <t>Out of Pocket Payments</t>
  </si>
  <si>
    <t>Estimated Refund Amounts</t>
  </si>
  <si>
    <t>Estimated Tuition &amp; Fees:</t>
  </si>
  <si>
    <t>Estimated Tuition</t>
  </si>
  <si>
    <t>Total Estimated Tuition &amp; Fees:</t>
  </si>
  <si>
    <t>Charges</t>
  </si>
  <si>
    <t>Charges:</t>
  </si>
  <si>
    <t>-</t>
  </si>
  <si>
    <t>Categories</t>
  </si>
  <si>
    <t>Total Living Expenses Need:</t>
  </si>
  <si>
    <t>Initial Aid Disbursement</t>
  </si>
  <si>
    <t>Grad PLUS Loan Disbursement:</t>
  </si>
  <si>
    <r>
      <rPr>
        <sz val="11"/>
        <color rgb="FFFFFF00"/>
        <rFont val="Cambria"/>
        <family val="1"/>
        <scheme val="major"/>
      </rPr>
      <t xml:space="preserve">Enter any out of pocket payments (by you or your family) in the </t>
    </r>
    <r>
      <rPr>
        <sz val="11"/>
        <color theme="9" tint="0.39997558519241921"/>
        <rFont val="Cambria"/>
        <family val="1"/>
        <scheme val="major"/>
      </rPr>
      <t>orange cells below</t>
    </r>
    <r>
      <rPr>
        <sz val="11"/>
        <color rgb="FFFFFF00"/>
        <rFont val="Cambria"/>
        <family val="1"/>
        <scheme val="major"/>
      </rPr>
      <t>.</t>
    </r>
  </si>
  <si>
    <r>
      <rPr>
        <sz val="11"/>
        <color rgb="FFFFFF00"/>
        <rFont val="Cambria"/>
        <family val="1"/>
        <scheme val="major"/>
      </rPr>
      <t xml:space="preserve">Enter your budgeted living expenses in the </t>
    </r>
    <r>
      <rPr>
        <sz val="11"/>
        <color theme="9" tint="0.39997558519241921"/>
        <rFont val="Cambria"/>
        <family val="1"/>
        <scheme val="major"/>
      </rPr>
      <t>orange cells below</t>
    </r>
    <r>
      <rPr>
        <sz val="11"/>
        <color rgb="FFFFFF00"/>
        <rFont val="Cambria"/>
        <family val="1"/>
        <scheme val="major"/>
      </rPr>
      <t>. If you share costs with roommates or family, enter the amounts</t>
    </r>
    <r>
      <rPr>
        <b/>
        <sz val="11"/>
        <color rgb="FFFFFF00"/>
        <rFont val="Cambria"/>
        <family val="1"/>
        <scheme val="major"/>
      </rPr>
      <t xml:space="preserve"> you</t>
    </r>
    <r>
      <rPr>
        <sz val="11"/>
        <color rgb="FFFFFF00"/>
        <rFont val="Cambria"/>
        <family val="1"/>
        <scheme val="major"/>
      </rPr>
      <t xml:space="preserve"> are responsible for.
</t>
    </r>
    <r>
      <rPr>
        <sz val="11"/>
        <color theme="7" tint="-0.249977111117893"/>
        <rFont val="Cambria"/>
        <family val="1"/>
        <scheme val="major"/>
      </rPr>
      <t>Note that items marked with * are not included in your PCOM cost of attendance.</t>
    </r>
  </si>
  <si>
    <t>Other School Expenses (not paid directly to PCOM)</t>
  </si>
  <si>
    <t>Total Tuition, Fees, and School Expenses:</t>
  </si>
  <si>
    <t>Summer Term</t>
  </si>
  <si>
    <t>Jun</t>
  </si>
  <si>
    <t>Jul</t>
  </si>
  <si>
    <t>Aug</t>
  </si>
  <si>
    <t>Transportation (to &amp; from school/rotations)</t>
  </si>
  <si>
    <t>Tuition Deposit to Admissions</t>
  </si>
  <si>
    <t>1st Year Physician Assistant</t>
  </si>
  <si>
    <t>Tuition Deposits to Admissions</t>
  </si>
  <si>
    <t>2nd Year Physician Assistant</t>
  </si>
  <si>
    <t>3rd Year Physician Assistant</t>
  </si>
  <si>
    <t xml:space="preserve">If you intend to borrow a PLUS loan to cover your Total Additional Financial Aid Needed, see the below calculations to see how much PLUS loan you should apply for. </t>
  </si>
  <si>
    <t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t>
  </si>
  <si>
    <r>
      <t xml:space="preserve">This budget worksheet is a tool provided by the PCOM Financial Aid Office to assist students in determining the amount of aid you will need to cover your cost of attending.
</t>
    </r>
    <r>
      <rPr>
        <sz val="11"/>
        <color theme="9" tint="0.39997558519241921"/>
        <rFont val="Cambria"/>
        <family val="1"/>
        <scheme val="major"/>
      </rPr>
      <t>Students will only enter figures into any orange cells</t>
    </r>
    <r>
      <rPr>
        <sz val="11"/>
        <color rgb="FFFFFF00"/>
        <rFont val="Cambria"/>
        <family val="1"/>
        <scheme val="major"/>
      </rPr>
      <t>. The sheet will automatically calculate the rest.</t>
    </r>
  </si>
  <si>
    <t xml:space="preserve"> Specific instructions for applying for the federal Graduate PLUS loan can be found here:
http://tinyurl.com/pcomplusapply</t>
  </si>
  <si>
    <t>Note: For the above Estimated Refund Funds above, negative figures indicate refund funds expected. Positive figures indicates amount still owed to PCOM.</t>
  </si>
  <si>
    <r>
      <t xml:space="preserve">This budget worksheet is a tool provided by the PCOM Financial Aid Office to assist students in determining the amount of aid you will need to cover your cost of attending. </t>
    </r>
    <r>
      <rPr>
        <sz val="11"/>
        <color theme="9" tint="0.39997558519241921"/>
        <rFont val="Cambria"/>
        <family val="1"/>
        <scheme val="major"/>
      </rPr>
      <t>Students will only enter figures into any orange cells</t>
    </r>
    <r>
      <rPr>
        <sz val="11"/>
        <color rgb="FFFFFF00"/>
        <rFont val="Cambria"/>
        <family val="1"/>
        <scheme val="major"/>
      </rPr>
      <t>. The sheet will automatically calculate the rest.</t>
    </r>
  </si>
  <si>
    <t>BUDGETING WORKSHEET 2018-2019</t>
  </si>
  <si>
    <r>
      <t xml:space="preserve">Visit the Award Summary page of your Financial Aid Checklist within Nucleus. Enter your initial aid amounts in the </t>
    </r>
    <r>
      <rPr>
        <sz val="11"/>
        <color theme="9" tint="0.39997558519241921"/>
        <rFont val="Cambria"/>
        <family val="1"/>
        <scheme val="major"/>
      </rPr>
      <t>orange cells below</t>
    </r>
    <r>
      <rPr>
        <sz val="11"/>
        <color rgb="FFFFFF00"/>
        <rFont val="Cambria"/>
        <family val="1"/>
        <scheme val="major"/>
      </rPr>
      <t>.
Note that your Federal Stafford loan has a 1.066% loan origination fee taken out of it, and this is automatically calculated in the term amounts below.</t>
    </r>
  </si>
  <si>
    <t>4.264% PLUS Loan origination fee consideration: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</si>
</sst>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;[Red]&quot;$&quot;#,##0"/>
    <numFmt numFmtId="165" formatCode="&quot;$&quot;#,##0"/>
  </numFmts>
  <fonts count="3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0"/>
      <name val="Cambria"/>
      <family val="1"/>
      <scheme val="maj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mbria"/>
      <family val="1"/>
      <scheme val="major"/>
    </font>
    <font>
      <sz val="10"/>
      <color theme="0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mbria"/>
      <family val="1"/>
    </font>
    <font>
      <sz val="11"/>
      <name val="Cambria"/>
      <family val="1"/>
      <scheme val="major"/>
    </font>
    <font>
      <sz val="8"/>
      <color theme="0"/>
      <name val="Calibri"/>
      <family val="2"/>
      <scheme val="minor"/>
    </font>
    <font>
      <sz val="11"/>
      <color theme="0"/>
      <name val="Cambria"/>
      <family val="1"/>
      <scheme val="major"/>
    </font>
    <font>
      <sz val="11"/>
      <color rgb="FFFFFF00"/>
      <name val="Cambria"/>
      <family val="1"/>
      <scheme val="major"/>
    </font>
    <font>
      <b/>
      <sz val="11"/>
      <color rgb="FFFFFF00"/>
      <name val="Cambria"/>
      <family val="1"/>
      <scheme val="major"/>
    </font>
    <font>
      <sz val="11"/>
      <color theme="9" tint="0.39997558519241921"/>
      <name val="Cambria"/>
      <family val="1"/>
      <scheme val="major"/>
    </font>
    <font>
      <sz val="11"/>
      <color theme="7" tint="-0.249977111117893"/>
      <name val="Cambria"/>
      <family val="1"/>
      <scheme val="major"/>
    </font>
    <font>
      <i/>
      <sz val="11"/>
      <color theme="7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mediumGray">
        <fgColor theme="9" tint="0.599963377788628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00B00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thin">
        <color indexed="64"/>
      </bottom>
      <diagonal/>
    </border>
    <border>
      <left/>
      <right/>
      <top style="medium">
        <color theme="9" tint="-0.24994659260841701"/>
      </top>
      <bottom style="thin">
        <color indexed="64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9" tint="-0.24994659260841701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9" tint="-0.2499465926084170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94">
    <xf numFmtId="0" fontId="0" fillId="0" borderId="0" xfId="0"/>
    <xf numFmtId="165" fontId="14" fillId="2" borderId="0" xfId="0" applyNumberFormat="1" applyFont="1" applyFill="1" applyBorder="1" applyAlignment="1" applyProtection="1">
      <alignment vertical="center"/>
    </xf>
    <xf numFmtId="165" fontId="10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5" fontId="5" fillId="0" borderId="0" xfId="0" applyNumberFormat="1" applyFont="1" applyFill="1" applyBorder="1" applyAlignment="1" applyProtection="1">
      <alignment horizontal="center"/>
    </xf>
    <xf numFmtId="165" fontId="11" fillId="0" borderId="0" xfId="0" applyNumberFormat="1" applyFont="1" applyFill="1" applyBorder="1" applyProtection="1"/>
    <xf numFmtId="165" fontId="11" fillId="0" borderId="0" xfId="0" applyNumberFormat="1" applyFont="1" applyFill="1" applyBorder="1" applyAlignment="1" applyProtection="1">
      <alignment horizontal="center"/>
    </xf>
    <xf numFmtId="165" fontId="11" fillId="0" borderId="1" xfId="0" applyNumberFormat="1" applyFont="1" applyFill="1" applyBorder="1" applyProtection="1"/>
    <xf numFmtId="165" fontId="11" fillId="0" borderId="1" xfId="0" applyNumberFormat="1" applyFont="1" applyFill="1" applyBorder="1" applyAlignment="1" applyProtection="1">
      <alignment horizontal="center"/>
    </xf>
    <xf numFmtId="165" fontId="12" fillId="0" borderId="0" xfId="0" applyNumberFormat="1" applyFont="1" applyFill="1" applyBorder="1" applyAlignment="1" applyProtection="1">
      <alignment horizontal="right"/>
    </xf>
    <xf numFmtId="165" fontId="12" fillId="0" borderId="0" xfId="0" applyNumberFormat="1" applyFont="1" applyFill="1" applyBorder="1" applyAlignment="1" applyProtection="1">
      <alignment horizontal="center"/>
    </xf>
    <xf numFmtId="165" fontId="30" fillId="2" borderId="0" xfId="0" applyNumberFormat="1" applyFont="1" applyFill="1" applyBorder="1" applyAlignment="1" applyProtection="1">
      <alignment vertical="center"/>
    </xf>
    <xf numFmtId="164" fontId="9" fillId="0" borderId="0" xfId="0" applyNumberFormat="1" applyFont="1" applyFill="1" applyBorder="1" applyProtection="1"/>
    <xf numFmtId="164" fontId="0" fillId="0" borderId="0" xfId="0" applyNumberFormat="1" applyFill="1" applyBorder="1" applyProtection="1"/>
    <xf numFmtId="164" fontId="1" fillId="0" borderId="0" xfId="0" applyNumberFormat="1" applyFont="1" applyFill="1" applyBorder="1" applyProtection="1"/>
    <xf numFmtId="165" fontId="11" fillId="0" borderId="15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Border="1" applyProtection="1"/>
    <xf numFmtId="165" fontId="12" fillId="0" borderId="1" xfId="0" applyNumberFormat="1" applyFont="1" applyFill="1" applyBorder="1" applyAlignment="1" applyProtection="1">
      <alignment horizontal="right"/>
    </xf>
    <xf numFmtId="165" fontId="7" fillId="2" borderId="0" xfId="0" applyNumberFormat="1" applyFont="1" applyFill="1" applyBorder="1" applyProtection="1"/>
    <xf numFmtId="165" fontId="29" fillId="0" borderId="0" xfId="0" applyNumberFormat="1" applyFont="1" applyFill="1" applyBorder="1" applyProtection="1"/>
    <xf numFmtId="165" fontId="29" fillId="0" borderId="1" xfId="0" applyNumberFormat="1" applyFont="1" applyFill="1" applyBorder="1" applyProtection="1"/>
    <xf numFmtId="164" fontId="4" fillId="0" borderId="0" xfId="0" applyNumberFormat="1" applyFont="1" applyFill="1" applyBorder="1" applyProtection="1"/>
    <xf numFmtId="164" fontId="0" fillId="0" borderId="0" xfId="0" applyNumberFormat="1" applyFill="1" applyBorder="1" applyAlignment="1" applyProtection="1">
      <alignment horizontal="left"/>
    </xf>
    <xf numFmtId="165" fontId="18" fillId="0" borderId="0" xfId="0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left" vertical="center"/>
    </xf>
    <xf numFmtId="165" fontId="0" fillId="0" borderId="0" xfId="0" applyNumberFormat="1" applyFont="1" applyFill="1" applyBorder="1" applyAlignment="1" applyProtection="1">
      <alignment horizontal="left" vertical="center"/>
    </xf>
    <xf numFmtId="164" fontId="2" fillId="0" borderId="0" xfId="0" applyNumberFormat="1" applyFont="1" applyFill="1" applyBorder="1" applyAlignment="1" applyProtection="1">
      <alignment horizontal="left" vertical="center"/>
    </xf>
    <xf numFmtId="165" fontId="21" fillId="0" borderId="0" xfId="0" applyNumberFormat="1" applyFont="1" applyFill="1" applyBorder="1" applyAlignment="1" applyProtection="1">
      <alignment horizontal="right"/>
    </xf>
    <xf numFmtId="165" fontId="21" fillId="0" borderId="0" xfId="0" applyNumberFormat="1" applyFont="1" applyFill="1" applyBorder="1" applyAlignment="1" applyProtection="1">
      <alignment horizontal="left" vertical="center"/>
    </xf>
    <xf numFmtId="164" fontId="23" fillId="0" borderId="0" xfId="0" applyNumberFormat="1" applyFont="1" applyFill="1" applyBorder="1" applyProtection="1"/>
    <xf numFmtId="165" fontId="10" fillId="2" borderId="0" xfId="0" applyNumberFormat="1" applyFont="1" applyFill="1" applyBorder="1" applyAlignment="1" applyProtection="1">
      <alignment horizontal="center"/>
    </xf>
    <xf numFmtId="165" fontId="9" fillId="2" borderId="0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horizontal="center"/>
    </xf>
    <xf numFmtId="165" fontId="19" fillId="5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165" fontId="11" fillId="0" borderId="0" xfId="0" applyNumberFormat="1" applyFont="1" applyFill="1" applyBorder="1" applyAlignment="1" applyProtection="1">
      <alignment horizontal="left"/>
    </xf>
    <xf numFmtId="165" fontId="11" fillId="0" borderId="1" xfId="0" applyNumberFormat="1" applyFont="1" applyFill="1" applyBorder="1" applyAlignment="1" applyProtection="1">
      <alignment horizontal="left"/>
    </xf>
    <xf numFmtId="165" fontId="11" fillId="0" borderId="2" xfId="0" applyNumberFormat="1" applyFont="1" applyFill="1" applyBorder="1" applyAlignment="1" applyProtection="1">
      <alignment horizontal="left"/>
    </xf>
    <xf numFmtId="165" fontId="8" fillId="2" borderId="0" xfId="0" applyNumberFormat="1" applyFont="1" applyFill="1" applyBorder="1" applyAlignment="1" applyProtection="1">
      <alignment horizontal="center"/>
    </xf>
    <xf numFmtId="165" fontId="11" fillId="3" borderId="3" xfId="0" applyNumberFormat="1" applyFont="1" applyFill="1" applyBorder="1" applyAlignment="1" applyProtection="1">
      <alignment horizontal="left"/>
      <protection locked="0"/>
    </xf>
    <xf numFmtId="165" fontId="11" fillId="3" borderId="7" xfId="0" applyNumberFormat="1" applyFont="1" applyFill="1" applyBorder="1" applyAlignment="1" applyProtection="1">
      <alignment horizontal="left"/>
      <protection locked="0"/>
    </xf>
    <xf numFmtId="165" fontId="11" fillId="3" borderId="8" xfId="0" applyNumberFormat="1" applyFont="1" applyFill="1" applyBorder="1" applyAlignment="1" applyProtection="1">
      <alignment horizontal="left"/>
      <protection locked="0"/>
    </xf>
    <xf numFmtId="164" fontId="8" fillId="0" borderId="0" xfId="0" applyNumberFormat="1" applyFont="1" applyFill="1" applyBorder="1" applyProtection="1"/>
    <xf numFmtId="165" fontId="11" fillId="0" borderId="0" xfId="0" applyNumberFormat="1" applyFont="1" applyFill="1" applyBorder="1" applyAlignment="1" applyProtection="1">
      <alignment horizontal="left"/>
    </xf>
    <xf numFmtId="165" fontId="11" fillId="0" borderId="1" xfId="0" applyNumberFormat="1" applyFont="1" applyFill="1" applyBorder="1" applyAlignment="1" applyProtection="1">
      <alignment horizontal="left"/>
    </xf>
    <xf numFmtId="165" fontId="8" fillId="2" borderId="0" xfId="0" applyNumberFormat="1" applyFont="1" applyFill="1" applyBorder="1" applyAlignment="1" applyProtection="1">
      <alignment horizontal="center"/>
    </xf>
    <xf numFmtId="165" fontId="19" fillId="10" borderId="0" xfId="0" applyNumberFormat="1" applyFont="1" applyFill="1" applyBorder="1" applyAlignment="1" applyProtection="1">
      <alignment horizontal="right"/>
    </xf>
    <xf numFmtId="165" fontId="19" fillId="10" borderId="0" xfId="0" applyNumberFormat="1" applyFont="1" applyFill="1" applyBorder="1" applyAlignment="1" applyProtection="1">
      <alignment horizontal="center"/>
    </xf>
    <xf numFmtId="165" fontId="20" fillId="10" borderId="0" xfId="0" applyNumberFormat="1" applyFont="1" applyFill="1" applyBorder="1" applyAlignment="1" applyProtection="1">
      <alignment horizontal="center"/>
    </xf>
    <xf numFmtId="165" fontId="31" fillId="0" borderId="0" xfId="0" applyNumberFormat="1" applyFont="1" applyFill="1" applyBorder="1" applyAlignment="1" applyProtection="1"/>
    <xf numFmtId="165" fontId="15" fillId="2" borderId="0" xfId="0" applyNumberFormat="1" applyFont="1" applyFill="1" applyBorder="1" applyAlignment="1" applyProtection="1">
      <alignment horizontal="center" vertical="center"/>
    </xf>
    <xf numFmtId="165" fontId="19" fillId="5" borderId="0" xfId="0" applyNumberFormat="1" applyFont="1" applyFill="1" applyBorder="1" applyAlignment="1" applyProtection="1">
      <alignment horizontal="left"/>
    </xf>
    <xf numFmtId="165" fontId="2" fillId="0" borderId="2" xfId="0" applyNumberFormat="1" applyFont="1" applyFill="1" applyBorder="1" applyAlignment="1" applyProtection="1">
      <alignment horizontal="left" vertical="center"/>
    </xf>
    <xf numFmtId="165" fontId="2" fillId="8" borderId="16" xfId="0" applyNumberFormat="1" applyFont="1" applyFill="1" applyBorder="1" applyAlignment="1" applyProtection="1">
      <alignment horizontal="left" vertical="center"/>
    </xf>
    <xf numFmtId="165" fontId="2" fillId="8" borderId="17" xfId="0" applyNumberFormat="1" applyFont="1" applyFill="1" applyBorder="1" applyAlignment="1" applyProtection="1">
      <alignment horizontal="left" vertical="center"/>
    </xf>
    <xf numFmtId="165" fontId="2" fillId="8" borderId="18" xfId="0" applyNumberFormat="1" applyFont="1" applyFill="1" applyBorder="1" applyAlignment="1" applyProtection="1">
      <alignment horizontal="left" vertical="center"/>
    </xf>
    <xf numFmtId="165" fontId="21" fillId="0" borderId="0" xfId="1" applyNumberFormat="1" applyFont="1" applyFill="1" applyBorder="1" applyAlignment="1" applyProtection="1">
      <alignment horizontal="left" vertical="center"/>
    </xf>
    <xf numFmtId="165" fontId="22" fillId="4" borderId="12" xfId="0" applyNumberFormat="1" applyFont="1" applyFill="1" applyBorder="1" applyAlignment="1" applyProtection="1">
      <alignment horizontal="left"/>
    </xf>
    <xf numFmtId="165" fontId="22" fillId="4" borderId="13" xfId="0" applyNumberFormat="1" applyFont="1" applyFill="1" applyBorder="1" applyAlignment="1" applyProtection="1">
      <alignment horizontal="left"/>
    </xf>
    <xf numFmtId="165" fontId="22" fillId="4" borderId="14" xfId="0" applyNumberFormat="1" applyFont="1" applyFill="1" applyBorder="1" applyAlignment="1" applyProtection="1">
      <alignment horizontal="left"/>
    </xf>
    <xf numFmtId="165" fontId="22" fillId="7" borderId="0" xfId="0" applyNumberFormat="1" applyFont="1" applyFill="1" applyBorder="1" applyAlignment="1" applyProtection="1">
      <alignment horizontal="center" vertical="center" wrapText="1"/>
    </xf>
    <xf numFmtId="165" fontId="2" fillId="8" borderId="12" xfId="0" applyNumberFormat="1" applyFont="1" applyFill="1" applyBorder="1" applyAlignment="1" applyProtection="1">
      <alignment horizontal="left" vertical="center"/>
    </xf>
    <xf numFmtId="165" fontId="2" fillId="8" borderId="13" xfId="0" applyNumberFormat="1" applyFont="1" applyFill="1" applyBorder="1" applyAlignment="1" applyProtection="1">
      <alignment horizontal="left" vertical="center"/>
    </xf>
    <xf numFmtId="165" fontId="2" fillId="8" borderId="14" xfId="0" applyNumberFormat="1" applyFont="1" applyFill="1" applyBorder="1" applyAlignment="1" applyProtection="1">
      <alignment horizontal="left" vertical="center"/>
    </xf>
    <xf numFmtId="165" fontId="11" fillId="0" borderId="0" xfId="0" applyNumberFormat="1" applyFont="1" applyFill="1" applyBorder="1" applyAlignment="1" applyProtection="1">
      <alignment horizontal="right"/>
    </xf>
    <xf numFmtId="165" fontId="11" fillId="0" borderId="1" xfId="0" applyNumberFormat="1" applyFont="1" applyFill="1" applyBorder="1" applyAlignment="1" applyProtection="1">
      <alignment horizontal="left"/>
    </xf>
    <xf numFmtId="165" fontId="19" fillId="5" borderId="0" xfId="0" applyNumberFormat="1" applyFont="1" applyFill="1" applyBorder="1" applyAlignment="1" applyProtection="1">
      <alignment horizontal="right"/>
    </xf>
    <xf numFmtId="165" fontId="11" fillId="0" borderId="0" xfId="0" applyNumberFormat="1" applyFont="1" applyFill="1" applyBorder="1" applyAlignment="1" applyProtection="1">
      <alignment horizontal="left"/>
    </xf>
    <xf numFmtId="165" fontId="19" fillId="0" borderId="0" xfId="0" applyNumberFormat="1" applyFont="1" applyFill="1" applyBorder="1" applyAlignment="1" applyProtection="1">
      <alignment horizontal="right"/>
    </xf>
    <xf numFmtId="165" fontId="12" fillId="0" borderId="0" xfId="0" applyNumberFormat="1" applyFont="1" applyFill="1" applyBorder="1" applyAlignment="1" applyProtection="1">
      <alignment horizontal="left"/>
    </xf>
    <xf numFmtId="165" fontId="24" fillId="6" borderId="0" xfId="0" applyNumberFormat="1" applyFont="1" applyFill="1" applyBorder="1" applyAlignment="1" applyProtection="1">
      <alignment horizontal="center" vertical="center" wrapText="1"/>
    </xf>
    <xf numFmtId="165" fontId="17" fillId="6" borderId="0" xfId="0" applyNumberFormat="1" applyFont="1" applyFill="1" applyBorder="1" applyAlignment="1" applyProtection="1">
      <alignment horizontal="center" vertical="center" wrapText="1"/>
    </xf>
    <xf numFmtId="165" fontId="8" fillId="2" borderId="0" xfId="0" applyNumberFormat="1" applyFont="1" applyFill="1" applyBorder="1" applyAlignment="1" applyProtection="1">
      <alignment horizontal="center"/>
    </xf>
    <xf numFmtId="164" fontId="25" fillId="6" borderId="0" xfId="0" applyNumberFormat="1" applyFont="1" applyFill="1" applyBorder="1" applyAlignment="1" applyProtection="1">
      <alignment horizontal="center" vertical="center" wrapText="1"/>
    </xf>
    <xf numFmtId="164" fontId="25" fillId="6" borderId="0" xfId="0" applyNumberFormat="1" applyFont="1" applyFill="1" applyBorder="1" applyAlignment="1" applyProtection="1">
      <alignment horizontal="center" vertical="center"/>
    </xf>
    <xf numFmtId="165" fontId="19" fillId="10" borderId="0" xfId="1" applyNumberFormat="1" applyFont="1" applyFill="1" applyBorder="1" applyAlignment="1" applyProtection="1">
      <alignment horizontal="left"/>
    </xf>
    <xf numFmtId="165" fontId="20" fillId="10" borderId="0" xfId="0" applyNumberFormat="1" applyFont="1" applyFill="1" applyBorder="1" applyAlignment="1" applyProtection="1">
      <alignment horizontal="left"/>
    </xf>
    <xf numFmtId="165" fontId="31" fillId="9" borderId="0" xfId="0" applyNumberFormat="1" applyFont="1" applyFill="1" applyBorder="1" applyAlignment="1" applyProtection="1">
      <alignment horizontal="center"/>
    </xf>
    <xf numFmtId="165" fontId="11" fillId="0" borderId="2" xfId="0" applyNumberFormat="1" applyFont="1" applyFill="1" applyBorder="1" applyAlignment="1" applyProtection="1">
      <alignment horizontal="left"/>
    </xf>
    <xf numFmtId="165" fontId="11" fillId="3" borderId="4" xfId="0" applyNumberFormat="1" applyFont="1" applyFill="1" applyBorder="1" applyAlignment="1" applyProtection="1">
      <alignment horizontal="left"/>
      <protection locked="0"/>
    </xf>
    <xf numFmtId="165" fontId="11" fillId="3" borderId="5" xfId="0" applyNumberFormat="1" applyFont="1" applyFill="1" applyBorder="1" applyAlignment="1" applyProtection="1">
      <alignment horizontal="left"/>
      <protection locked="0"/>
    </xf>
    <xf numFmtId="165" fontId="11" fillId="3" borderId="6" xfId="0" applyNumberFormat="1" applyFont="1" applyFill="1" applyBorder="1" applyAlignment="1" applyProtection="1">
      <alignment horizontal="left"/>
      <protection locked="0"/>
    </xf>
    <xf numFmtId="165" fontId="11" fillId="3" borderId="9" xfId="0" applyNumberFormat="1" applyFont="1" applyFill="1" applyBorder="1" applyAlignment="1" applyProtection="1">
      <alignment horizontal="left"/>
      <protection locked="0"/>
    </xf>
    <xf numFmtId="165" fontId="11" fillId="3" borderId="10" xfId="0" applyNumberFormat="1" applyFont="1" applyFill="1" applyBorder="1" applyAlignment="1" applyProtection="1">
      <alignment horizontal="left"/>
      <protection locked="0"/>
    </xf>
    <xf numFmtId="165" fontId="11" fillId="3" borderId="11" xfId="0" applyNumberFormat="1" applyFont="1" applyFill="1" applyBorder="1" applyAlignment="1" applyProtection="1">
      <alignment horizontal="left"/>
      <protection locked="0"/>
    </xf>
    <xf numFmtId="165" fontId="25" fillId="6" borderId="0" xfId="0" applyNumberFormat="1" applyFont="1" applyFill="1" applyBorder="1" applyAlignment="1" applyProtection="1">
      <alignment horizontal="center" vertical="center" wrapText="1"/>
    </xf>
    <xf numFmtId="165" fontId="25" fillId="6" borderId="0" xfId="0" applyNumberFormat="1" applyFont="1" applyFill="1" applyBorder="1" applyAlignment="1" applyProtection="1">
      <alignment horizontal="center" vertical="center"/>
    </xf>
    <xf numFmtId="165" fontId="24" fillId="6" borderId="0" xfId="0" applyNumberFormat="1" applyFont="1" applyFill="1" applyBorder="1" applyAlignment="1" applyProtection="1">
      <alignment horizontal="center" vertical="center"/>
    </xf>
    <xf numFmtId="165" fontId="11" fillId="0" borderId="19" xfId="0" applyNumberFormat="1" applyFont="1" applyFill="1" applyBorder="1" applyAlignment="1" applyProtection="1">
      <alignment horizontal="left"/>
    </xf>
    <xf numFmtId="165" fontId="13" fillId="2" borderId="0" xfId="0" applyNumberFormat="1" applyFont="1" applyFill="1" applyBorder="1" applyAlignment="1" applyProtection="1">
      <alignment horizontal="left"/>
    </xf>
    <xf numFmtId="165" fontId="16" fillId="2" borderId="0" xfId="0" applyNumberFormat="1" applyFont="1" applyFill="1" applyBorder="1" applyAlignment="1" applyProtection="1">
      <alignment horizontal="left"/>
    </xf>
  </cellXfs>
  <cellStyles count="2">
    <cellStyle name="Currency" xfId="1" builtinId="4"/>
    <cellStyle name="Normal" xfId="0" builtinId="0"/>
  </cellStyles>
  <dxfs count="18"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FF66"/>
      <color rgb="FF0000FF"/>
      <color rgb="FF00B0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tabSelected="1" zoomScaleNormal="100" workbookViewId="0">
      <selection sqref="A1:Z1"/>
    </sheetView>
  </sheetViews>
  <sheetFormatPr defaultColWidth="9.140625" defaultRowHeight="15" x14ac:dyDescent="0.25"/>
  <cols>
    <col min="1" max="1" width="44" style="34" customWidth="1"/>
    <col min="2" max="2" width="1.7109375" style="35" customWidth="1"/>
    <col min="3" max="3" width="1.7109375" style="36" customWidth="1"/>
    <col min="4" max="6" width="7.7109375" style="13" customWidth="1"/>
    <col min="7" max="7" width="1.7109375" style="35" customWidth="1"/>
    <col min="8" max="8" width="1.7109375" style="36" customWidth="1"/>
    <col min="9" max="11" width="7.7109375" style="13" customWidth="1"/>
    <col min="12" max="13" width="1.7109375" style="37" customWidth="1"/>
    <col min="14" max="16" width="7.7109375" style="13" customWidth="1"/>
    <col min="17" max="18" width="1.7109375" style="37" customWidth="1"/>
    <col min="19" max="21" width="7.7109375" style="13" customWidth="1"/>
    <col min="22" max="23" width="1.7109375" style="37" customWidth="1"/>
    <col min="24" max="26" width="7.7109375" style="22" customWidth="1"/>
    <col min="27" max="16384" width="9.140625" style="13"/>
  </cols>
  <sheetData>
    <row r="1" spans="1:26" s="12" customFormat="1" ht="25.5" x14ac:dyDescent="0.35">
      <c r="A1" s="92" t="s">
        <v>83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</row>
    <row r="2" spans="1:26" s="12" customFormat="1" ht="23.25" x14ac:dyDescent="0.35">
      <c r="A2" s="93" t="s">
        <v>73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</row>
    <row r="3" spans="1:26" s="12" customFormat="1" ht="45" customHeight="1" x14ac:dyDescent="0.35">
      <c r="A3" s="88" t="s">
        <v>79</v>
      </c>
      <c r="B3" s="88"/>
      <c r="C3" s="88"/>
      <c r="D3" s="88"/>
      <c r="E3" s="88"/>
      <c r="F3" s="88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</row>
    <row r="4" spans="1:26" ht="21" customHeight="1" x14ac:dyDescent="0.35">
      <c r="A4" s="1" t="s">
        <v>56</v>
      </c>
      <c r="B4" s="2"/>
      <c r="C4" s="3"/>
      <c r="D4" s="53" t="s">
        <v>67</v>
      </c>
      <c r="E4" s="53"/>
      <c r="F4" s="53"/>
      <c r="G4" s="2"/>
      <c r="H4" s="3"/>
      <c r="I4" s="53" t="s">
        <v>29</v>
      </c>
      <c r="J4" s="53"/>
      <c r="K4" s="53"/>
      <c r="L4" s="4"/>
      <c r="M4" s="4"/>
      <c r="N4" s="53" t="s">
        <v>30</v>
      </c>
      <c r="O4" s="53"/>
      <c r="P4" s="53"/>
      <c r="Q4" s="4"/>
      <c r="R4" s="4"/>
      <c r="S4" s="53" t="s">
        <v>31</v>
      </c>
      <c r="T4" s="53"/>
      <c r="U4" s="53"/>
      <c r="V4" s="4"/>
      <c r="W4" s="4"/>
      <c r="X4" s="53" t="s">
        <v>24</v>
      </c>
      <c r="Y4" s="53"/>
      <c r="Z4" s="53"/>
    </row>
    <row r="5" spans="1:26" x14ac:dyDescent="0.25">
      <c r="A5" s="5" t="s">
        <v>54</v>
      </c>
      <c r="B5" s="6"/>
      <c r="C5" s="6"/>
      <c r="D5" s="70">
        <f>X5/4</f>
        <v>11912</v>
      </c>
      <c r="E5" s="70"/>
      <c r="F5" s="70"/>
      <c r="G5" s="6"/>
      <c r="H5" s="6"/>
      <c r="I5" s="70">
        <f>X5/4</f>
        <v>11912</v>
      </c>
      <c r="J5" s="70"/>
      <c r="K5" s="70"/>
      <c r="L5" s="6"/>
      <c r="M5" s="6"/>
      <c r="N5" s="70">
        <f>X5/4</f>
        <v>11912</v>
      </c>
      <c r="O5" s="70"/>
      <c r="P5" s="70"/>
      <c r="Q5" s="6"/>
      <c r="R5" s="6"/>
      <c r="S5" s="70">
        <f>X5/4</f>
        <v>11912</v>
      </c>
      <c r="T5" s="70"/>
      <c r="U5" s="70"/>
      <c r="V5" s="6"/>
      <c r="W5" s="6"/>
      <c r="X5" s="70">
        <v>47648</v>
      </c>
      <c r="Y5" s="70"/>
      <c r="Z5" s="70"/>
    </row>
    <row r="6" spans="1:26" x14ac:dyDescent="0.25">
      <c r="A6" s="7" t="s">
        <v>9</v>
      </c>
      <c r="B6" s="6"/>
      <c r="C6" s="8" t="s">
        <v>38</v>
      </c>
      <c r="D6" s="68">
        <v>188</v>
      </c>
      <c r="E6" s="68"/>
      <c r="F6" s="68"/>
      <c r="G6" s="6"/>
      <c r="H6" s="8" t="s">
        <v>38</v>
      </c>
      <c r="I6" s="68">
        <v>188</v>
      </c>
      <c r="J6" s="68"/>
      <c r="K6" s="68"/>
      <c r="L6" s="6"/>
      <c r="M6" s="8" t="s">
        <v>38</v>
      </c>
      <c r="N6" s="68">
        <v>187</v>
      </c>
      <c r="O6" s="68"/>
      <c r="P6" s="68"/>
      <c r="Q6" s="6"/>
      <c r="R6" s="8" t="s">
        <v>38</v>
      </c>
      <c r="S6" s="68">
        <v>187</v>
      </c>
      <c r="T6" s="68"/>
      <c r="U6" s="68"/>
      <c r="V6" s="6"/>
      <c r="W6" s="8" t="s">
        <v>38</v>
      </c>
      <c r="X6" s="68">
        <f>SUM(D6,I6,N6,S6)</f>
        <v>750</v>
      </c>
      <c r="Y6" s="68"/>
      <c r="Z6" s="68"/>
    </row>
    <row r="7" spans="1:26" x14ac:dyDescent="0.25">
      <c r="A7" s="9" t="s">
        <v>55</v>
      </c>
      <c r="B7" s="10"/>
      <c r="C7" s="6"/>
      <c r="D7" s="72">
        <f>SUM(D5:F6)</f>
        <v>12100</v>
      </c>
      <c r="E7" s="72"/>
      <c r="F7" s="72"/>
      <c r="G7" s="10"/>
      <c r="H7" s="6"/>
      <c r="I7" s="72">
        <f>SUM(I5:K6)</f>
        <v>12100</v>
      </c>
      <c r="J7" s="72"/>
      <c r="K7" s="72"/>
      <c r="L7" s="10"/>
      <c r="M7" s="10"/>
      <c r="N7" s="72">
        <f>SUM(N5:P6)</f>
        <v>12099</v>
      </c>
      <c r="O7" s="72"/>
      <c r="P7" s="72"/>
      <c r="Q7" s="10"/>
      <c r="R7" s="10"/>
      <c r="S7" s="72">
        <f>SUM(S5:U6)</f>
        <v>12099</v>
      </c>
      <c r="T7" s="72"/>
      <c r="U7" s="72"/>
      <c r="V7" s="10"/>
      <c r="W7" s="10"/>
      <c r="X7" s="72">
        <f>SUM(X5:Z6)</f>
        <v>48398</v>
      </c>
      <c r="Y7" s="72"/>
      <c r="Z7" s="72"/>
    </row>
    <row r="8" spans="1:26" ht="21" customHeight="1" x14ac:dyDescent="0.35">
      <c r="A8" s="11" t="s">
        <v>65</v>
      </c>
      <c r="B8" s="2"/>
      <c r="C8" s="3"/>
      <c r="D8" s="53" t="s">
        <v>67</v>
      </c>
      <c r="E8" s="53"/>
      <c r="F8" s="53"/>
      <c r="G8" s="2"/>
      <c r="H8" s="3"/>
      <c r="I8" s="53" t="s">
        <v>29</v>
      </c>
      <c r="J8" s="53"/>
      <c r="K8" s="53"/>
      <c r="L8" s="4"/>
      <c r="M8" s="4"/>
      <c r="N8" s="53" t="s">
        <v>30</v>
      </c>
      <c r="O8" s="53"/>
      <c r="P8" s="53"/>
      <c r="Q8" s="4"/>
      <c r="R8" s="4"/>
      <c r="S8" s="53" t="s">
        <v>31</v>
      </c>
      <c r="T8" s="53"/>
      <c r="U8" s="53"/>
      <c r="V8" s="4"/>
      <c r="W8" s="4"/>
      <c r="X8" s="53" t="s">
        <v>24</v>
      </c>
      <c r="Y8" s="53"/>
      <c r="Z8" s="53"/>
    </row>
    <row r="9" spans="1:26" x14ac:dyDescent="0.25">
      <c r="A9" s="5" t="s">
        <v>8</v>
      </c>
      <c r="B9" s="10"/>
      <c r="C9" s="6" t="s">
        <v>38</v>
      </c>
      <c r="D9" s="70">
        <f>X9/4</f>
        <v>330</v>
      </c>
      <c r="E9" s="70"/>
      <c r="F9" s="70"/>
      <c r="G9" s="10"/>
      <c r="H9" s="6" t="s">
        <v>38</v>
      </c>
      <c r="I9" s="70">
        <f>X9/4</f>
        <v>330</v>
      </c>
      <c r="J9" s="70"/>
      <c r="K9" s="70"/>
      <c r="L9" s="6"/>
      <c r="M9" s="6" t="s">
        <v>38</v>
      </c>
      <c r="N9" s="70">
        <f>X9/4</f>
        <v>330</v>
      </c>
      <c r="O9" s="70"/>
      <c r="P9" s="70"/>
      <c r="Q9" s="6"/>
      <c r="R9" s="6" t="s">
        <v>38</v>
      </c>
      <c r="S9" s="70">
        <f>X9/4</f>
        <v>330</v>
      </c>
      <c r="T9" s="70"/>
      <c r="U9" s="70"/>
      <c r="V9" s="6"/>
      <c r="W9" s="6" t="s">
        <v>38</v>
      </c>
      <c r="X9" s="70">
        <v>1320</v>
      </c>
      <c r="Y9" s="70"/>
      <c r="Z9" s="70"/>
    </row>
    <row r="10" spans="1:26" x14ac:dyDescent="0.25">
      <c r="A10" s="5" t="s">
        <v>23</v>
      </c>
      <c r="B10" s="10"/>
      <c r="C10" s="6" t="s">
        <v>38</v>
      </c>
      <c r="D10" s="70">
        <f>X10/4</f>
        <v>420</v>
      </c>
      <c r="E10" s="70"/>
      <c r="F10" s="70"/>
      <c r="G10" s="10"/>
      <c r="H10" s="6" t="s">
        <v>38</v>
      </c>
      <c r="I10" s="70">
        <f>X10/4</f>
        <v>420</v>
      </c>
      <c r="J10" s="70"/>
      <c r="K10" s="70"/>
      <c r="L10" s="6"/>
      <c r="M10" s="6" t="s">
        <v>38</v>
      </c>
      <c r="N10" s="70">
        <f>X10/4</f>
        <v>420</v>
      </c>
      <c r="O10" s="70"/>
      <c r="P10" s="70"/>
      <c r="Q10" s="6"/>
      <c r="R10" s="6" t="s">
        <v>38</v>
      </c>
      <c r="S10" s="70">
        <f>X10/4</f>
        <v>420</v>
      </c>
      <c r="T10" s="70"/>
      <c r="U10" s="70"/>
      <c r="V10" s="6"/>
      <c r="W10" s="6" t="s">
        <v>38</v>
      </c>
      <c r="X10" s="70">
        <v>1680</v>
      </c>
      <c r="Y10" s="70"/>
      <c r="Z10" s="70"/>
    </row>
    <row r="11" spans="1:26" s="14" customFormat="1" ht="30" customHeight="1" x14ac:dyDescent="0.25">
      <c r="A11" s="90" t="s">
        <v>63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</row>
    <row r="12" spans="1:26" ht="15.75" thickBot="1" x14ac:dyDescent="0.3">
      <c r="A12" s="5" t="s">
        <v>72</v>
      </c>
      <c r="B12" s="10"/>
      <c r="C12" s="6" t="s">
        <v>58</v>
      </c>
      <c r="D12" s="91">
        <v>500</v>
      </c>
      <c r="E12" s="91"/>
      <c r="F12" s="91"/>
      <c r="G12" s="10"/>
      <c r="H12" s="6"/>
      <c r="I12" s="91"/>
      <c r="J12" s="91"/>
      <c r="K12" s="91"/>
      <c r="L12" s="6"/>
      <c r="M12" s="6"/>
      <c r="N12" s="91"/>
      <c r="O12" s="91"/>
      <c r="P12" s="91"/>
      <c r="Q12" s="6"/>
      <c r="R12" s="6"/>
      <c r="S12" s="91"/>
      <c r="T12" s="91"/>
      <c r="U12" s="91"/>
      <c r="V12" s="6"/>
      <c r="W12" s="6" t="s">
        <v>58</v>
      </c>
      <c r="X12" s="70">
        <f>D12</f>
        <v>500</v>
      </c>
      <c r="Y12" s="70"/>
      <c r="Z12" s="70"/>
    </row>
    <row r="13" spans="1:26" x14ac:dyDescent="0.25">
      <c r="A13" s="5" t="s">
        <v>51</v>
      </c>
      <c r="B13" s="10"/>
      <c r="C13" s="15" t="s">
        <v>58</v>
      </c>
      <c r="D13" s="85">
        <v>0</v>
      </c>
      <c r="E13" s="86"/>
      <c r="F13" s="87"/>
      <c r="G13" s="10"/>
      <c r="H13" s="15" t="s">
        <v>58</v>
      </c>
      <c r="I13" s="85">
        <v>0</v>
      </c>
      <c r="J13" s="86"/>
      <c r="K13" s="87"/>
      <c r="L13" s="6"/>
      <c r="M13" s="15" t="s">
        <v>58</v>
      </c>
      <c r="N13" s="85">
        <v>0</v>
      </c>
      <c r="O13" s="86"/>
      <c r="P13" s="87"/>
      <c r="Q13" s="6"/>
      <c r="R13" s="15" t="s">
        <v>58</v>
      </c>
      <c r="S13" s="85">
        <v>0</v>
      </c>
      <c r="T13" s="86"/>
      <c r="U13" s="87"/>
      <c r="V13" s="6"/>
      <c r="W13" s="8" t="s">
        <v>58</v>
      </c>
      <c r="X13" s="68">
        <f>SUM(D13,I13,N13,S13)</f>
        <v>0</v>
      </c>
      <c r="Y13" s="68"/>
      <c r="Z13" s="68"/>
    </row>
    <row r="14" spans="1:26" s="14" customFormat="1" x14ac:dyDescent="0.25">
      <c r="A14" s="9" t="s">
        <v>66</v>
      </c>
      <c r="B14" s="10"/>
      <c r="C14" s="6"/>
      <c r="D14" s="72">
        <f>(SUM(D7,D9,D10))-(SUM(D12,D13))</f>
        <v>12350</v>
      </c>
      <c r="E14" s="72"/>
      <c r="F14" s="72"/>
      <c r="G14" s="10"/>
      <c r="H14" s="6"/>
      <c r="I14" s="72">
        <f>(SUM(I7,I9,I10)-(I13))</f>
        <v>12850</v>
      </c>
      <c r="J14" s="72"/>
      <c r="K14" s="72"/>
      <c r="L14" s="6"/>
      <c r="M14" s="6"/>
      <c r="N14" s="72">
        <f>(SUM(N7,N9,N10)-(N13))</f>
        <v>12849</v>
      </c>
      <c r="O14" s="72"/>
      <c r="P14" s="72"/>
      <c r="Q14" s="6"/>
      <c r="R14" s="6"/>
      <c r="S14" s="72">
        <f>(SUM(S7,S9,S10)-(S13))</f>
        <v>12849</v>
      </c>
      <c r="T14" s="72"/>
      <c r="U14" s="72"/>
      <c r="V14" s="6"/>
      <c r="W14" s="6"/>
      <c r="X14" s="72">
        <f>SUM(D14,I14,N14,S14)</f>
        <v>50898</v>
      </c>
      <c r="Y14" s="72"/>
      <c r="Z14" s="72"/>
    </row>
    <row r="15" spans="1:26" s="14" customFormat="1" ht="45" customHeight="1" x14ac:dyDescent="0.25">
      <c r="A15" s="88" t="s">
        <v>84</v>
      </c>
      <c r="B15" s="88"/>
      <c r="C15" s="88"/>
      <c r="D15" s="88"/>
      <c r="E15" s="88"/>
      <c r="F15" s="88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</row>
    <row r="16" spans="1:26" ht="21" customHeight="1" thickBot="1" x14ac:dyDescent="0.4">
      <c r="A16" s="1" t="s">
        <v>36</v>
      </c>
      <c r="B16" s="2"/>
      <c r="C16" s="3"/>
      <c r="D16" s="53" t="s">
        <v>67</v>
      </c>
      <c r="E16" s="53"/>
      <c r="F16" s="53"/>
      <c r="G16" s="2"/>
      <c r="H16" s="3"/>
      <c r="I16" s="53" t="s">
        <v>29</v>
      </c>
      <c r="J16" s="53"/>
      <c r="K16" s="53"/>
      <c r="L16" s="4"/>
      <c r="M16" s="4"/>
      <c r="N16" s="53" t="s">
        <v>30</v>
      </c>
      <c r="O16" s="53"/>
      <c r="P16" s="53"/>
      <c r="Q16" s="4"/>
      <c r="R16" s="4"/>
      <c r="S16" s="53" t="s">
        <v>31</v>
      </c>
      <c r="T16" s="53"/>
      <c r="U16" s="53"/>
      <c r="V16" s="4"/>
      <c r="W16" s="4"/>
      <c r="X16" s="53" t="s">
        <v>24</v>
      </c>
      <c r="Y16" s="53"/>
      <c r="Z16" s="53"/>
    </row>
    <row r="17" spans="1:26" ht="15.75" thickBot="1" x14ac:dyDescent="0.3">
      <c r="A17" s="5" t="s">
        <v>10</v>
      </c>
      <c r="B17" s="10"/>
      <c r="C17" s="6"/>
      <c r="D17" s="70">
        <f>(X17*0.98934)/4</f>
        <v>0</v>
      </c>
      <c r="E17" s="70"/>
      <c r="F17" s="70"/>
      <c r="G17" s="10"/>
      <c r="H17" s="6"/>
      <c r="I17" s="70">
        <f>(X17*0.98934)/4</f>
        <v>0</v>
      </c>
      <c r="J17" s="70"/>
      <c r="K17" s="70"/>
      <c r="L17" s="6"/>
      <c r="M17" s="6"/>
      <c r="N17" s="70">
        <f>(X17*0.98934)/4</f>
        <v>0</v>
      </c>
      <c r="O17" s="70"/>
      <c r="P17" s="70"/>
      <c r="Q17" s="6"/>
      <c r="R17" s="6"/>
      <c r="S17" s="70">
        <f>(X17*0.98934)/4</f>
        <v>0</v>
      </c>
      <c r="T17" s="70"/>
      <c r="U17" s="70"/>
      <c r="V17" s="6"/>
      <c r="W17" s="6"/>
      <c r="X17" s="82">
        <v>0</v>
      </c>
      <c r="Y17" s="83"/>
      <c r="Z17" s="84"/>
    </row>
    <row r="18" spans="1:26" ht="15.75" thickBot="1" x14ac:dyDescent="0.3">
      <c r="A18" s="5" t="s">
        <v>11</v>
      </c>
      <c r="B18" s="10"/>
      <c r="C18" s="6"/>
      <c r="D18" s="70">
        <f>X18/4</f>
        <v>0</v>
      </c>
      <c r="E18" s="70"/>
      <c r="F18" s="70"/>
      <c r="G18" s="10"/>
      <c r="H18" s="6"/>
      <c r="I18" s="70">
        <f>X18/4</f>
        <v>0</v>
      </c>
      <c r="J18" s="70"/>
      <c r="K18" s="70"/>
      <c r="L18" s="6"/>
      <c r="M18" s="6"/>
      <c r="N18" s="70">
        <f>X18/4</f>
        <v>0</v>
      </c>
      <c r="O18" s="70"/>
      <c r="P18" s="70"/>
      <c r="Q18" s="6"/>
      <c r="R18" s="6"/>
      <c r="S18" s="70">
        <f>X18/4</f>
        <v>0</v>
      </c>
      <c r="T18" s="70"/>
      <c r="U18" s="70"/>
      <c r="V18" s="6"/>
      <c r="W18" s="6"/>
      <c r="X18" s="82">
        <v>0</v>
      </c>
      <c r="Y18" s="83"/>
      <c r="Z18" s="84"/>
    </row>
    <row r="19" spans="1:26" ht="15.75" thickBot="1" x14ac:dyDescent="0.3">
      <c r="A19" s="5" t="s">
        <v>12</v>
      </c>
      <c r="B19" s="10"/>
      <c r="C19" s="6"/>
      <c r="D19" s="70">
        <f>X19/4</f>
        <v>0</v>
      </c>
      <c r="E19" s="70"/>
      <c r="F19" s="70"/>
      <c r="G19" s="10"/>
      <c r="H19" s="6"/>
      <c r="I19" s="70">
        <f>X19/4</f>
        <v>0</v>
      </c>
      <c r="J19" s="70"/>
      <c r="K19" s="70"/>
      <c r="L19" s="6"/>
      <c r="M19" s="6"/>
      <c r="N19" s="70">
        <f>X19/4</f>
        <v>0</v>
      </c>
      <c r="O19" s="70"/>
      <c r="P19" s="70"/>
      <c r="Q19" s="6"/>
      <c r="R19" s="6"/>
      <c r="S19" s="70">
        <f>X19/4</f>
        <v>0</v>
      </c>
      <c r="T19" s="70"/>
      <c r="U19" s="70"/>
      <c r="V19" s="6"/>
      <c r="W19" s="6"/>
      <c r="X19" s="82">
        <v>0</v>
      </c>
      <c r="Y19" s="83"/>
      <c r="Z19" s="84"/>
    </row>
    <row r="20" spans="1:26" x14ac:dyDescent="0.25">
      <c r="A20" s="7" t="s">
        <v>7</v>
      </c>
      <c r="B20" s="10"/>
      <c r="C20" s="8" t="s">
        <v>38</v>
      </c>
      <c r="D20" s="68">
        <f>X20/4</f>
        <v>0</v>
      </c>
      <c r="E20" s="68"/>
      <c r="F20" s="68"/>
      <c r="G20" s="10"/>
      <c r="H20" s="8" t="s">
        <v>38</v>
      </c>
      <c r="I20" s="68">
        <f>X20/4</f>
        <v>0</v>
      </c>
      <c r="J20" s="68"/>
      <c r="K20" s="68"/>
      <c r="L20" s="6"/>
      <c r="M20" s="8" t="s">
        <v>38</v>
      </c>
      <c r="N20" s="68">
        <f>X20/4</f>
        <v>0</v>
      </c>
      <c r="O20" s="68"/>
      <c r="P20" s="68"/>
      <c r="Q20" s="6"/>
      <c r="R20" s="8" t="s">
        <v>38</v>
      </c>
      <c r="S20" s="68">
        <f>X20/4</f>
        <v>0</v>
      </c>
      <c r="T20" s="68"/>
      <c r="U20" s="68"/>
      <c r="V20" s="6"/>
      <c r="W20" s="15" t="s">
        <v>38</v>
      </c>
      <c r="X20" s="85">
        <v>0</v>
      </c>
      <c r="Y20" s="86"/>
      <c r="Z20" s="87"/>
    </row>
    <row r="21" spans="1:26" s="16" customFormat="1" x14ac:dyDescent="0.25">
      <c r="A21" s="9" t="s">
        <v>34</v>
      </c>
      <c r="B21" s="10"/>
      <c r="C21" s="6"/>
      <c r="D21" s="70">
        <f>SUM(D17:F20)</f>
        <v>0</v>
      </c>
      <c r="E21" s="70"/>
      <c r="F21" s="70"/>
      <c r="G21" s="10"/>
      <c r="H21" s="6"/>
      <c r="I21" s="70">
        <f>SUM(I17:K20)</f>
        <v>0</v>
      </c>
      <c r="J21" s="70"/>
      <c r="K21" s="70"/>
      <c r="L21" s="6"/>
      <c r="M21" s="6"/>
      <c r="N21" s="70">
        <f>SUM(N17:P20)</f>
        <v>0</v>
      </c>
      <c r="O21" s="70"/>
      <c r="P21" s="70"/>
      <c r="Q21" s="6"/>
      <c r="R21" s="6"/>
      <c r="S21" s="70">
        <f>SUM(S17:U20)</f>
        <v>0</v>
      </c>
      <c r="T21" s="70"/>
      <c r="U21" s="70"/>
      <c r="V21" s="6"/>
      <c r="W21" s="6"/>
      <c r="X21" s="70">
        <f>SUM(D21,I21,N21,S21)</f>
        <v>0</v>
      </c>
      <c r="Y21" s="70"/>
      <c r="Z21" s="70"/>
    </row>
    <row r="22" spans="1:26" s="14" customFormat="1" x14ac:dyDescent="0.25">
      <c r="A22" s="17" t="s">
        <v>57</v>
      </c>
      <c r="B22" s="10"/>
      <c r="C22" s="8" t="s">
        <v>58</v>
      </c>
      <c r="D22" s="68">
        <f>D14</f>
        <v>12350</v>
      </c>
      <c r="E22" s="68"/>
      <c r="F22" s="68"/>
      <c r="G22" s="10"/>
      <c r="H22" s="8" t="s">
        <v>58</v>
      </c>
      <c r="I22" s="68">
        <f>I14</f>
        <v>12850</v>
      </c>
      <c r="J22" s="68"/>
      <c r="K22" s="68"/>
      <c r="L22" s="6"/>
      <c r="M22" s="8" t="s">
        <v>58</v>
      </c>
      <c r="N22" s="68">
        <f>N14</f>
        <v>12849</v>
      </c>
      <c r="O22" s="68"/>
      <c r="P22" s="68"/>
      <c r="Q22" s="6"/>
      <c r="R22" s="8" t="s">
        <v>58</v>
      </c>
      <c r="S22" s="68">
        <f>S14</f>
        <v>12849</v>
      </c>
      <c r="T22" s="68"/>
      <c r="U22" s="68"/>
      <c r="V22" s="6"/>
      <c r="W22" s="8" t="s">
        <v>58</v>
      </c>
      <c r="X22" s="68">
        <f>X14</f>
        <v>50898</v>
      </c>
      <c r="Y22" s="68"/>
      <c r="Z22" s="68"/>
    </row>
    <row r="23" spans="1:26" x14ac:dyDescent="0.25">
      <c r="A23" s="9" t="s">
        <v>32</v>
      </c>
      <c r="B23" s="10"/>
      <c r="C23" s="6"/>
      <c r="D23" s="72">
        <f>D22-D21</f>
        <v>12350</v>
      </c>
      <c r="E23" s="72"/>
      <c r="F23" s="72"/>
      <c r="G23" s="10"/>
      <c r="H23" s="6"/>
      <c r="I23" s="72">
        <f>I22-I21</f>
        <v>12850</v>
      </c>
      <c r="J23" s="72"/>
      <c r="K23" s="72"/>
      <c r="L23" s="6"/>
      <c r="M23" s="6"/>
      <c r="N23" s="72">
        <f>N22-N21</f>
        <v>12849</v>
      </c>
      <c r="O23" s="72"/>
      <c r="P23" s="72"/>
      <c r="Q23" s="6"/>
      <c r="R23" s="6"/>
      <c r="S23" s="72">
        <f>S22-S21</f>
        <v>12849</v>
      </c>
      <c r="T23" s="72"/>
      <c r="U23" s="72"/>
      <c r="V23" s="6"/>
      <c r="W23" s="6"/>
      <c r="X23" s="72">
        <f>X22-X21</f>
        <v>50898</v>
      </c>
      <c r="Y23" s="72"/>
      <c r="Z23" s="72"/>
    </row>
    <row r="24" spans="1:26" ht="45" customHeight="1" x14ac:dyDescent="0.25">
      <c r="A24" s="73" t="s">
        <v>64</v>
      </c>
      <c r="B24" s="73"/>
      <c r="C24" s="73"/>
      <c r="D24" s="73"/>
      <c r="E24" s="73"/>
      <c r="F24" s="73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spans="1:26" ht="21" customHeight="1" x14ac:dyDescent="0.35">
      <c r="A25" s="1" t="s">
        <v>35</v>
      </c>
      <c r="B25" s="2"/>
      <c r="C25" s="3"/>
      <c r="D25" s="53" t="s">
        <v>67</v>
      </c>
      <c r="E25" s="53"/>
      <c r="F25" s="53"/>
      <c r="G25" s="2"/>
      <c r="H25" s="3"/>
      <c r="I25" s="53" t="s">
        <v>29</v>
      </c>
      <c r="J25" s="53"/>
      <c r="K25" s="53"/>
      <c r="L25" s="4"/>
      <c r="M25" s="4"/>
      <c r="N25" s="53" t="s">
        <v>30</v>
      </c>
      <c r="O25" s="53"/>
      <c r="P25" s="53"/>
      <c r="Q25" s="4"/>
      <c r="R25" s="4"/>
      <c r="S25" s="53" t="s">
        <v>31</v>
      </c>
      <c r="T25" s="53"/>
      <c r="U25" s="53"/>
      <c r="V25" s="4"/>
      <c r="W25" s="4"/>
      <c r="X25" s="53"/>
      <c r="Y25" s="53"/>
      <c r="Z25" s="53"/>
    </row>
    <row r="26" spans="1:26" ht="15.75" thickBot="1" x14ac:dyDescent="0.3">
      <c r="A26" s="18" t="s">
        <v>59</v>
      </c>
      <c r="B26" s="10"/>
      <c r="C26" s="6"/>
      <c r="D26" s="41" t="s">
        <v>68</v>
      </c>
      <c r="E26" s="41" t="s">
        <v>69</v>
      </c>
      <c r="F26" s="41" t="s">
        <v>70</v>
      </c>
      <c r="G26" s="10"/>
      <c r="H26" s="6"/>
      <c r="I26" s="41" t="s">
        <v>19</v>
      </c>
      <c r="J26" s="41" t="s">
        <v>13</v>
      </c>
      <c r="K26" s="41" t="s">
        <v>14</v>
      </c>
      <c r="L26" s="6"/>
      <c r="M26" s="6"/>
      <c r="N26" s="41" t="s">
        <v>15</v>
      </c>
      <c r="O26" s="41" t="s">
        <v>16</v>
      </c>
      <c r="P26" s="41" t="s">
        <v>17</v>
      </c>
      <c r="Q26" s="6"/>
      <c r="R26" s="6"/>
      <c r="S26" s="41" t="s">
        <v>20</v>
      </c>
      <c r="T26" s="41" t="s">
        <v>18</v>
      </c>
      <c r="U26" s="41" t="s">
        <v>21</v>
      </c>
      <c r="V26" s="6"/>
      <c r="W26" s="6"/>
      <c r="X26" s="75" t="s">
        <v>24</v>
      </c>
      <c r="Y26" s="75"/>
      <c r="Z26" s="75"/>
    </row>
    <row r="27" spans="1:26" ht="15.75" thickBot="1" x14ac:dyDescent="0.3">
      <c r="A27" s="5" t="s">
        <v>0</v>
      </c>
      <c r="B27" s="10"/>
      <c r="C27" s="6"/>
      <c r="D27" s="42">
        <v>0</v>
      </c>
      <c r="E27" s="38">
        <f t="shared" ref="E27:E41" si="0">D27</f>
        <v>0</v>
      </c>
      <c r="F27" s="38">
        <f t="shared" ref="F27:F40" si="1">D27</f>
        <v>0</v>
      </c>
      <c r="G27" s="10"/>
      <c r="H27" s="6"/>
      <c r="I27" s="38">
        <f t="shared" ref="I27:I41" si="2">D27</f>
        <v>0</v>
      </c>
      <c r="J27" s="38">
        <f t="shared" ref="J27:J35" si="3">D27</f>
        <v>0</v>
      </c>
      <c r="K27" s="38">
        <f t="shared" ref="K27:K35" si="4">D27</f>
        <v>0</v>
      </c>
      <c r="L27" s="6"/>
      <c r="M27" s="6"/>
      <c r="N27" s="38">
        <f t="shared" ref="N27:N35" si="5">D27</f>
        <v>0</v>
      </c>
      <c r="O27" s="38">
        <f t="shared" ref="O27:O35" si="6">D27</f>
        <v>0</v>
      </c>
      <c r="P27" s="38">
        <f t="shared" ref="P27:P35" si="7">D27</f>
        <v>0</v>
      </c>
      <c r="Q27" s="6"/>
      <c r="R27" s="6"/>
      <c r="S27" s="38">
        <f t="shared" ref="S27:S35" si="8">D27</f>
        <v>0</v>
      </c>
      <c r="T27" s="38">
        <f t="shared" ref="T27:T35" si="9">D27</f>
        <v>0</v>
      </c>
      <c r="U27" s="38">
        <f t="shared" ref="U27:U35" si="10">D27</f>
        <v>0</v>
      </c>
      <c r="V27" s="6"/>
      <c r="W27" s="6"/>
      <c r="X27" s="70">
        <f t="shared" ref="X27:X35" si="11">SUM(D27,E27,F27,I27,J27,K27,N27,O27,P27,S27,T27,U27)</f>
        <v>0</v>
      </c>
      <c r="Y27" s="70"/>
      <c r="Z27" s="70"/>
    </row>
    <row r="28" spans="1:26" ht="15.75" customHeight="1" thickBot="1" x14ac:dyDescent="0.3">
      <c r="A28" s="5" t="s">
        <v>1</v>
      </c>
      <c r="B28" s="10"/>
      <c r="C28" s="6"/>
      <c r="D28" s="42">
        <v>0</v>
      </c>
      <c r="E28" s="38">
        <f t="shared" si="0"/>
        <v>0</v>
      </c>
      <c r="F28" s="38">
        <f t="shared" si="1"/>
        <v>0</v>
      </c>
      <c r="G28" s="10"/>
      <c r="H28" s="6"/>
      <c r="I28" s="38">
        <f t="shared" si="2"/>
        <v>0</v>
      </c>
      <c r="J28" s="38">
        <f t="shared" si="3"/>
        <v>0</v>
      </c>
      <c r="K28" s="38">
        <f t="shared" si="4"/>
        <v>0</v>
      </c>
      <c r="L28" s="6"/>
      <c r="M28" s="6"/>
      <c r="N28" s="38">
        <f t="shared" si="5"/>
        <v>0</v>
      </c>
      <c r="O28" s="38">
        <f t="shared" si="6"/>
        <v>0</v>
      </c>
      <c r="P28" s="38">
        <f t="shared" si="7"/>
        <v>0</v>
      </c>
      <c r="Q28" s="6"/>
      <c r="R28" s="6"/>
      <c r="S28" s="38">
        <f t="shared" si="8"/>
        <v>0</v>
      </c>
      <c r="T28" s="38">
        <f t="shared" si="9"/>
        <v>0</v>
      </c>
      <c r="U28" s="38">
        <f t="shared" si="10"/>
        <v>0</v>
      </c>
      <c r="V28" s="6"/>
      <c r="W28" s="6"/>
      <c r="X28" s="70">
        <f t="shared" si="11"/>
        <v>0</v>
      </c>
      <c r="Y28" s="70"/>
      <c r="Z28" s="70"/>
    </row>
    <row r="29" spans="1:26" ht="15.75" thickBot="1" x14ac:dyDescent="0.3">
      <c r="A29" s="5" t="s">
        <v>5</v>
      </c>
      <c r="B29" s="10"/>
      <c r="C29" s="6"/>
      <c r="D29" s="42">
        <v>0</v>
      </c>
      <c r="E29" s="38">
        <f t="shared" si="0"/>
        <v>0</v>
      </c>
      <c r="F29" s="38">
        <f t="shared" si="1"/>
        <v>0</v>
      </c>
      <c r="G29" s="10"/>
      <c r="H29" s="6"/>
      <c r="I29" s="38">
        <f t="shared" si="2"/>
        <v>0</v>
      </c>
      <c r="J29" s="38">
        <f t="shared" si="3"/>
        <v>0</v>
      </c>
      <c r="K29" s="38">
        <f t="shared" si="4"/>
        <v>0</v>
      </c>
      <c r="L29" s="6"/>
      <c r="M29" s="6"/>
      <c r="N29" s="38">
        <f t="shared" si="5"/>
        <v>0</v>
      </c>
      <c r="O29" s="38">
        <f t="shared" si="6"/>
        <v>0</v>
      </c>
      <c r="P29" s="38">
        <f t="shared" si="7"/>
        <v>0</v>
      </c>
      <c r="Q29" s="6"/>
      <c r="R29" s="6"/>
      <c r="S29" s="38">
        <f t="shared" si="8"/>
        <v>0</v>
      </c>
      <c r="T29" s="38">
        <f t="shared" si="9"/>
        <v>0</v>
      </c>
      <c r="U29" s="38">
        <f t="shared" si="10"/>
        <v>0</v>
      </c>
      <c r="V29" s="6"/>
      <c r="W29" s="6"/>
      <c r="X29" s="70">
        <f t="shared" si="11"/>
        <v>0</v>
      </c>
      <c r="Y29" s="70"/>
      <c r="Z29" s="70"/>
    </row>
    <row r="30" spans="1:26" ht="15.75" thickBot="1" x14ac:dyDescent="0.3">
      <c r="A30" s="5" t="s">
        <v>4</v>
      </c>
      <c r="B30" s="10"/>
      <c r="C30" s="6"/>
      <c r="D30" s="42">
        <v>0</v>
      </c>
      <c r="E30" s="38">
        <f t="shared" si="0"/>
        <v>0</v>
      </c>
      <c r="F30" s="38">
        <f t="shared" si="1"/>
        <v>0</v>
      </c>
      <c r="G30" s="10"/>
      <c r="H30" s="6"/>
      <c r="I30" s="38">
        <f t="shared" si="2"/>
        <v>0</v>
      </c>
      <c r="J30" s="38">
        <f t="shared" si="3"/>
        <v>0</v>
      </c>
      <c r="K30" s="38">
        <f t="shared" si="4"/>
        <v>0</v>
      </c>
      <c r="L30" s="6"/>
      <c r="M30" s="6"/>
      <c r="N30" s="38">
        <f t="shared" si="5"/>
        <v>0</v>
      </c>
      <c r="O30" s="38">
        <f t="shared" si="6"/>
        <v>0</v>
      </c>
      <c r="P30" s="38">
        <f t="shared" si="7"/>
        <v>0</v>
      </c>
      <c r="Q30" s="6"/>
      <c r="R30" s="6"/>
      <c r="S30" s="38">
        <f t="shared" si="8"/>
        <v>0</v>
      </c>
      <c r="T30" s="38">
        <f t="shared" si="9"/>
        <v>0</v>
      </c>
      <c r="U30" s="38">
        <f t="shared" si="10"/>
        <v>0</v>
      </c>
      <c r="V30" s="6"/>
      <c r="W30" s="6"/>
      <c r="X30" s="70">
        <f t="shared" si="11"/>
        <v>0</v>
      </c>
      <c r="Y30" s="70"/>
      <c r="Z30" s="70"/>
    </row>
    <row r="31" spans="1:26" ht="15.75" thickBot="1" x14ac:dyDescent="0.3">
      <c r="A31" s="5" t="s">
        <v>2</v>
      </c>
      <c r="B31" s="10"/>
      <c r="C31" s="6"/>
      <c r="D31" s="42">
        <v>0</v>
      </c>
      <c r="E31" s="38">
        <f t="shared" si="0"/>
        <v>0</v>
      </c>
      <c r="F31" s="38">
        <f>D31</f>
        <v>0</v>
      </c>
      <c r="G31" s="10"/>
      <c r="H31" s="6"/>
      <c r="I31" s="38">
        <f t="shared" si="2"/>
        <v>0</v>
      </c>
      <c r="J31" s="38">
        <f t="shared" si="3"/>
        <v>0</v>
      </c>
      <c r="K31" s="38">
        <f t="shared" si="4"/>
        <v>0</v>
      </c>
      <c r="L31" s="6"/>
      <c r="M31" s="6"/>
      <c r="N31" s="38">
        <f t="shared" si="5"/>
        <v>0</v>
      </c>
      <c r="O31" s="38">
        <f t="shared" si="6"/>
        <v>0</v>
      </c>
      <c r="P31" s="38">
        <f t="shared" si="7"/>
        <v>0</v>
      </c>
      <c r="Q31" s="6"/>
      <c r="R31" s="6"/>
      <c r="S31" s="38">
        <f t="shared" si="8"/>
        <v>0</v>
      </c>
      <c r="T31" s="38">
        <f t="shared" si="9"/>
        <v>0</v>
      </c>
      <c r="U31" s="38">
        <f t="shared" si="10"/>
        <v>0</v>
      </c>
      <c r="V31" s="6"/>
      <c r="W31" s="6"/>
      <c r="X31" s="70">
        <f t="shared" si="11"/>
        <v>0</v>
      </c>
      <c r="Y31" s="70"/>
      <c r="Z31" s="70"/>
    </row>
    <row r="32" spans="1:26" ht="15.75" thickBot="1" x14ac:dyDescent="0.3">
      <c r="A32" s="5" t="s">
        <v>6</v>
      </c>
      <c r="B32" s="10"/>
      <c r="C32" s="6"/>
      <c r="D32" s="42">
        <v>0</v>
      </c>
      <c r="E32" s="38">
        <f t="shared" si="0"/>
        <v>0</v>
      </c>
      <c r="F32" s="38">
        <f>D32</f>
        <v>0</v>
      </c>
      <c r="G32" s="10"/>
      <c r="H32" s="6"/>
      <c r="I32" s="38">
        <f>D32</f>
        <v>0</v>
      </c>
      <c r="J32" s="38">
        <f t="shared" si="3"/>
        <v>0</v>
      </c>
      <c r="K32" s="38">
        <f t="shared" si="4"/>
        <v>0</v>
      </c>
      <c r="L32" s="6"/>
      <c r="M32" s="6"/>
      <c r="N32" s="38">
        <f t="shared" si="5"/>
        <v>0</v>
      </c>
      <c r="O32" s="38">
        <f t="shared" si="6"/>
        <v>0</v>
      </c>
      <c r="P32" s="38">
        <f t="shared" si="7"/>
        <v>0</v>
      </c>
      <c r="Q32" s="6"/>
      <c r="R32" s="6"/>
      <c r="S32" s="38">
        <f t="shared" si="8"/>
        <v>0</v>
      </c>
      <c r="T32" s="38">
        <f t="shared" si="9"/>
        <v>0</v>
      </c>
      <c r="U32" s="38">
        <f t="shared" si="10"/>
        <v>0</v>
      </c>
      <c r="V32" s="6"/>
      <c r="W32" s="6"/>
      <c r="X32" s="70">
        <f t="shared" si="11"/>
        <v>0</v>
      </c>
      <c r="Y32" s="70"/>
      <c r="Z32" s="70"/>
    </row>
    <row r="33" spans="1:26" ht="15.75" thickBot="1" x14ac:dyDescent="0.3">
      <c r="A33" s="5" t="s">
        <v>71</v>
      </c>
      <c r="B33" s="10"/>
      <c r="C33" s="6"/>
      <c r="D33" s="42">
        <v>0</v>
      </c>
      <c r="E33" s="38">
        <f t="shared" si="0"/>
        <v>0</v>
      </c>
      <c r="F33" s="38">
        <f t="shared" si="1"/>
        <v>0</v>
      </c>
      <c r="G33" s="10"/>
      <c r="H33" s="6"/>
      <c r="I33" s="38">
        <f>D33</f>
        <v>0</v>
      </c>
      <c r="J33" s="38">
        <f t="shared" si="3"/>
        <v>0</v>
      </c>
      <c r="K33" s="38">
        <f t="shared" si="4"/>
        <v>0</v>
      </c>
      <c r="L33" s="6"/>
      <c r="M33" s="6"/>
      <c r="N33" s="38">
        <f t="shared" si="5"/>
        <v>0</v>
      </c>
      <c r="O33" s="38">
        <f t="shared" si="6"/>
        <v>0</v>
      </c>
      <c r="P33" s="38">
        <f t="shared" si="7"/>
        <v>0</v>
      </c>
      <c r="Q33" s="6"/>
      <c r="R33" s="6"/>
      <c r="S33" s="38">
        <f t="shared" si="8"/>
        <v>0</v>
      </c>
      <c r="T33" s="38">
        <f t="shared" si="9"/>
        <v>0</v>
      </c>
      <c r="U33" s="38">
        <f t="shared" si="10"/>
        <v>0</v>
      </c>
      <c r="V33" s="6"/>
      <c r="W33" s="6"/>
      <c r="X33" s="70">
        <f t="shared" si="11"/>
        <v>0</v>
      </c>
      <c r="Y33" s="70"/>
      <c r="Z33" s="70"/>
    </row>
    <row r="34" spans="1:26" ht="15.75" thickBot="1" x14ac:dyDescent="0.3">
      <c r="A34" s="5" t="s">
        <v>3</v>
      </c>
      <c r="B34" s="10"/>
      <c r="C34" s="6"/>
      <c r="D34" s="42">
        <v>0</v>
      </c>
      <c r="E34" s="38">
        <f t="shared" si="0"/>
        <v>0</v>
      </c>
      <c r="F34" s="38">
        <f t="shared" si="1"/>
        <v>0</v>
      </c>
      <c r="G34" s="10"/>
      <c r="H34" s="6"/>
      <c r="I34" s="38">
        <f>D34</f>
        <v>0</v>
      </c>
      <c r="J34" s="38">
        <f t="shared" si="3"/>
        <v>0</v>
      </c>
      <c r="K34" s="38">
        <f t="shared" si="4"/>
        <v>0</v>
      </c>
      <c r="L34" s="6"/>
      <c r="M34" s="6"/>
      <c r="N34" s="38">
        <f t="shared" si="5"/>
        <v>0</v>
      </c>
      <c r="O34" s="38">
        <f t="shared" si="6"/>
        <v>0</v>
      </c>
      <c r="P34" s="38">
        <f t="shared" si="7"/>
        <v>0</v>
      </c>
      <c r="Q34" s="6"/>
      <c r="R34" s="6"/>
      <c r="S34" s="38">
        <f t="shared" si="8"/>
        <v>0</v>
      </c>
      <c r="T34" s="38">
        <f t="shared" si="9"/>
        <v>0</v>
      </c>
      <c r="U34" s="38">
        <f t="shared" si="10"/>
        <v>0</v>
      </c>
      <c r="V34" s="6"/>
      <c r="W34" s="6"/>
      <c r="X34" s="70">
        <f t="shared" si="11"/>
        <v>0</v>
      </c>
      <c r="Y34" s="70"/>
      <c r="Z34" s="70"/>
    </row>
    <row r="35" spans="1:26" ht="15.75" thickBot="1" x14ac:dyDescent="0.3">
      <c r="A35" s="19" t="s">
        <v>25</v>
      </c>
      <c r="B35" s="10"/>
      <c r="C35" s="6"/>
      <c r="D35" s="42">
        <v>0</v>
      </c>
      <c r="E35" s="38">
        <f t="shared" si="0"/>
        <v>0</v>
      </c>
      <c r="F35" s="38">
        <f>D35</f>
        <v>0</v>
      </c>
      <c r="G35" s="10"/>
      <c r="H35" s="6"/>
      <c r="I35" s="38">
        <f t="shared" si="2"/>
        <v>0</v>
      </c>
      <c r="J35" s="38">
        <f t="shared" si="3"/>
        <v>0</v>
      </c>
      <c r="K35" s="38">
        <f t="shared" si="4"/>
        <v>0</v>
      </c>
      <c r="L35" s="6"/>
      <c r="M35" s="6"/>
      <c r="N35" s="38">
        <f t="shared" si="5"/>
        <v>0</v>
      </c>
      <c r="O35" s="38">
        <f t="shared" si="6"/>
        <v>0</v>
      </c>
      <c r="P35" s="38">
        <f t="shared" si="7"/>
        <v>0</v>
      </c>
      <c r="Q35" s="6"/>
      <c r="R35" s="6"/>
      <c r="S35" s="38">
        <f t="shared" si="8"/>
        <v>0</v>
      </c>
      <c r="T35" s="38">
        <f t="shared" si="9"/>
        <v>0</v>
      </c>
      <c r="U35" s="38">
        <f t="shared" si="10"/>
        <v>0</v>
      </c>
      <c r="V35" s="6"/>
      <c r="W35" s="6"/>
      <c r="X35" s="70">
        <f t="shared" si="11"/>
        <v>0</v>
      </c>
      <c r="Y35" s="70"/>
      <c r="Z35" s="70"/>
    </row>
    <row r="36" spans="1:26" ht="15.75" thickBot="1" x14ac:dyDescent="0.3">
      <c r="A36" s="19" t="s">
        <v>28</v>
      </c>
      <c r="B36" s="10"/>
      <c r="C36" s="6"/>
      <c r="D36" s="42">
        <v>0</v>
      </c>
      <c r="E36" s="38">
        <f t="shared" si="0"/>
        <v>0</v>
      </c>
      <c r="F36" s="38">
        <f t="shared" si="1"/>
        <v>0</v>
      </c>
      <c r="G36" s="10"/>
      <c r="H36" s="6"/>
      <c r="I36" s="38">
        <f>D36</f>
        <v>0</v>
      </c>
      <c r="J36" s="38">
        <f t="shared" ref="J36:J41" si="12">D36</f>
        <v>0</v>
      </c>
      <c r="K36" s="38">
        <f t="shared" ref="K36:K41" si="13">D36</f>
        <v>0</v>
      </c>
      <c r="L36" s="6"/>
      <c r="M36" s="6"/>
      <c r="N36" s="38">
        <f t="shared" ref="N36:N41" si="14">D36</f>
        <v>0</v>
      </c>
      <c r="O36" s="38">
        <f t="shared" ref="O36:O41" si="15">D36</f>
        <v>0</v>
      </c>
      <c r="P36" s="38">
        <f t="shared" ref="P36:P41" si="16">D36</f>
        <v>0</v>
      </c>
      <c r="Q36" s="6"/>
      <c r="R36" s="6"/>
      <c r="S36" s="38">
        <f t="shared" ref="S36:S41" si="17">D36</f>
        <v>0</v>
      </c>
      <c r="T36" s="38">
        <f t="shared" ref="T36:T41" si="18">D36</f>
        <v>0</v>
      </c>
      <c r="U36" s="38">
        <f t="shared" ref="U36:U41" si="19">D36</f>
        <v>0</v>
      </c>
      <c r="V36" s="6"/>
      <c r="W36" s="6"/>
      <c r="X36" s="70">
        <f t="shared" ref="X36:X42" si="20">SUM(D36,E36,F36,I36,J36,K36,N36,O36,P36,S36,T36,U36)</f>
        <v>0</v>
      </c>
      <c r="Y36" s="70"/>
      <c r="Z36" s="70"/>
    </row>
    <row r="37" spans="1:26" ht="15.75" thickBot="1" x14ac:dyDescent="0.3">
      <c r="A37" s="19" t="s">
        <v>26</v>
      </c>
      <c r="B37" s="10"/>
      <c r="C37" s="6"/>
      <c r="D37" s="42">
        <v>0</v>
      </c>
      <c r="E37" s="38">
        <f>D37</f>
        <v>0</v>
      </c>
      <c r="F37" s="38">
        <f t="shared" si="1"/>
        <v>0</v>
      </c>
      <c r="G37" s="10"/>
      <c r="H37" s="6"/>
      <c r="I37" s="38">
        <f t="shared" si="2"/>
        <v>0</v>
      </c>
      <c r="J37" s="38">
        <f t="shared" si="12"/>
        <v>0</v>
      </c>
      <c r="K37" s="38">
        <f t="shared" si="13"/>
        <v>0</v>
      </c>
      <c r="L37" s="6"/>
      <c r="M37" s="6"/>
      <c r="N37" s="38">
        <f t="shared" si="14"/>
        <v>0</v>
      </c>
      <c r="O37" s="38">
        <f t="shared" si="15"/>
        <v>0</v>
      </c>
      <c r="P37" s="38">
        <f t="shared" si="16"/>
        <v>0</v>
      </c>
      <c r="Q37" s="6"/>
      <c r="R37" s="6"/>
      <c r="S37" s="38">
        <f t="shared" si="17"/>
        <v>0</v>
      </c>
      <c r="T37" s="38">
        <f t="shared" si="18"/>
        <v>0</v>
      </c>
      <c r="U37" s="38">
        <f t="shared" si="19"/>
        <v>0</v>
      </c>
      <c r="V37" s="6"/>
      <c r="W37" s="6"/>
      <c r="X37" s="70">
        <f t="shared" si="20"/>
        <v>0</v>
      </c>
      <c r="Y37" s="70"/>
      <c r="Z37" s="70"/>
    </row>
    <row r="38" spans="1:26" ht="15.75" thickBot="1" x14ac:dyDescent="0.3">
      <c r="A38" s="19" t="s">
        <v>27</v>
      </c>
      <c r="B38" s="10"/>
      <c r="C38" s="6"/>
      <c r="D38" s="42">
        <v>0</v>
      </c>
      <c r="E38" s="38">
        <f t="shared" si="0"/>
        <v>0</v>
      </c>
      <c r="F38" s="38">
        <f t="shared" si="1"/>
        <v>0</v>
      </c>
      <c r="G38" s="10"/>
      <c r="H38" s="6"/>
      <c r="I38" s="38">
        <f>D38</f>
        <v>0</v>
      </c>
      <c r="J38" s="38">
        <f t="shared" si="12"/>
        <v>0</v>
      </c>
      <c r="K38" s="38">
        <f t="shared" si="13"/>
        <v>0</v>
      </c>
      <c r="L38" s="6"/>
      <c r="M38" s="6"/>
      <c r="N38" s="38">
        <f t="shared" si="14"/>
        <v>0</v>
      </c>
      <c r="O38" s="38">
        <f t="shared" si="15"/>
        <v>0</v>
      </c>
      <c r="P38" s="38">
        <f t="shared" si="16"/>
        <v>0</v>
      </c>
      <c r="Q38" s="6"/>
      <c r="R38" s="6"/>
      <c r="S38" s="38">
        <f t="shared" si="17"/>
        <v>0</v>
      </c>
      <c r="T38" s="38">
        <f t="shared" si="18"/>
        <v>0</v>
      </c>
      <c r="U38" s="38">
        <f t="shared" si="19"/>
        <v>0</v>
      </c>
      <c r="V38" s="6"/>
      <c r="W38" s="6"/>
      <c r="X38" s="70">
        <f t="shared" si="20"/>
        <v>0</v>
      </c>
      <c r="Y38" s="70"/>
      <c r="Z38" s="70"/>
    </row>
    <row r="39" spans="1:26" ht="15.75" thickBot="1" x14ac:dyDescent="0.3">
      <c r="A39" s="19" t="s">
        <v>33</v>
      </c>
      <c r="B39" s="10"/>
      <c r="C39" s="6"/>
      <c r="D39" s="42">
        <v>0</v>
      </c>
      <c r="E39" s="38">
        <f t="shared" si="0"/>
        <v>0</v>
      </c>
      <c r="F39" s="38">
        <f t="shared" si="1"/>
        <v>0</v>
      </c>
      <c r="G39" s="10"/>
      <c r="H39" s="6"/>
      <c r="I39" s="38">
        <f>D39</f>
        <v>0</v>
      </c>
      <c r="J39" s="38">
        <f t="shared" si="12"/>
        <v>0</v>
      </c>
      <c r="K39" s="38">
        <f t="shared" si="13"/>
        <v>0</v>
      </c>
      <c r="L39" s="6"/>
      <c r="M39" s="6"/>
      <c r="N39" s="38">
        <f t="shared" si="14"/>
        <v>0</v>
      </c>
      <c r="O39" s="38">
        <f t="shared" si="15"/>
        <v>0</v>
      </c>
      <c r="P39" s="38">
        <f t="shared" si="16"/>
        <v>0</v>
      </c>
      <c r="Q39" s="6"/>
      <c r="R39" s="6"/>
      <c r="S39" s="38">
        <f t="shared" si="17"/>
        <v>0</v>
      </c>
      <c r="T39" s="38">
        <f t="shared" si="18"/>
        <v>0</v>
      </c>
      <c r="U39" s="38">
        <f t="shared" si="19"/>
        <v>0</v>
      </c>
      <c r="V39" s="6"/>
      <c r="W39" s="6"/>
      <c r="X39" s="70">
        <f t="shared" si="20"/>
        <v>0</v>
      </c>
      <c r="Y39" s="70"/>
      <c r="Z39" s="70"/>
    </row>
    <row r="40" spans="1:26" ht="15.75" thickBot="1" x14ac:dyDescent="0.3">
      <c r="A40" s="19" t="s">
        <v>33</v>
      </c>
      <c r="B40" s="10"/>
      <c r="C40" s="6"/>
      <c r="D40" s="43">
        <v>0</v>
      </c>
      <c r="E40" s="38">
        <f>D40</f>
        <v>0</v>
      </c>
      <c r="F40" s="38">
        <f t="shared" si="1"/>
        <v>0</v>
      </c>
      <c r="G40" s="10"/>
      <c r="H40" s="6"/>
      <c r="I40" s="38">
        <f t="shared" si="2"/>
        <v>0</v>
      </c>
      <c r="J40" s="38">
        <f t="shared" si="12"/>
        <v>0</v>
      </c>
      <c r="K40" s="38">
        <f t="shared" si="13"/>
        <v>0</v>
      </c>
      <c r="L40" s="6"/>
      <c r="M40" s="6"/>
      <c r="N40" s="38">
        <f t="shared" si="14"/>
        <v>0</v>
      </c>
      <c r="O40" s="38">
        <f t="shared" si="15"/>
        <v>0</v>
      </c>
      <c r="P40" s="38">
        <f t="shared" si="16"/>
        <v>0</v>
      </c>
      <c r="Q40" s="6"/>
      <c r="R40" s="6"/>
      <c r="S40" s="38">
        <f t="shared" si="17"/>
        <v>0</v>
      </c>
      <c r="T40" s="38">
        <f t="shared" si="18"/>
        <v>0</v>
      </c>
      <c r="U40" s="38">
        <f t="shared" si="19"/>
        <v>0</v>
      </c>
      <c r="V40" s="6"/>
      <c r="W40" s="6"/>
      <c r="X40" s="70">
        <f t="shared" si="20"/>
        <v>0</v>
      </c>
      <c r="Y40" s="70"/>
      <c r="Z40" s="70"/>
    </row>
    <row r="41" spans="1:26" x14ac:dyDescent="0.25">
      <c r="A41" s="20" t="s">
        <v>33</v>
      </c>
      <c r="B41" s="10"/>
      <c r="C41" s="15" t="s">
        <v>38</v>
      </c>
      <c r="D41" s="44">
        <v>0</v>
      </c>
      <c r="E41" s="39">
        <f t="shared" si="0"/>
        <v>0</v>
      </c>
      <c r="F41" s="39">
        <f>D41</f>
        <v>0</v>
      </c>
      <c r="G41" s="10"/>
      <c r="H41" s="8" t="s">
        <v>38</v>
      </c>
      <c r="I41" s="39">
        <f t="shared" si="2"/>
        <v>0</v>
      </c>
      <c r="J41" s="39">
        <f t="shared" si="12"/>
        <v>0</v>
      </c>
      <c r="K41" s="39">
        <f t="shared" si="13"/>
        <v>0</v>
      </c>
      <c r="L41" s="6"/>
      <c r="M41" s="8" t="s">
        <v>38</v>
      </c>
      <c r="N41" s="39">
        <f t="shared" si="14"/>
        <v>0</v>
      </c>
      <c r="O41" s="39">
        <f t="shared" si="15"/>
        <v>0</v>
      </c>
      <c r="P41" s="39">
        <f t="shared" si="16"/>
        <v>0</v>
      </c>
      <c r="Q41" s="6"/>
      <c r="R41" s="8" t="s">
        <v>38</v>
      </c>
      <c r="S41" s="39">
        <f t="shared" si="17"/>
        <v>0</v>
      </c>
      <c r="T41" s="39">
        <f t="shared" si="18"/>
        <v>0</v>
      </c>
      <c r="U41" s="39">
        <f t="shared" si="19"/>
        <v>0</v>
      </c>
      <c r="V41" s="6"/>
      <c r="W41" s="8" t="s">
        <v>38</v>
      </c>
      <c r="X41" s="68">
        <f t="shared" si="20"/>
        <v>0</v>
      </c>
      <c r="Y41" s="68"/>
      <c r="Z41" s="68"/>
    </row>
    <row r="42" spans="1:26" s="21" customFormat="1" x14ac:dyDescent="0.25">
      <c r="A42" s="9" t="s">
        <v>37</v>
      </c>
      <c r="B42" s="10"/>
      <c r="C42" s="6"/>
      <c r="D42" s="38">
        <f>SUM(D27:D41)</f>
        <v>0</v>
      </c>
      <c r="E42" s="38">
        <f>SUM(E27:E41)</f>
        <v>0</v>
      </c>
      <c r="F42" s="38">
        <f>SUM(F27:F41)</f>
        <v>0</v>
      </c>
      <c r="G42" s="10"/>
      <c r="H42" s="6"/>
      <c r="I42" s="38">
        <f>SUM(I27:I41)</f>
        <v>0</v>
      </c>
      <c r="J42" s="38">
        <f>SUM(J27:J41)</f>
        <v>0</v>
      </c>
      <c r="K42" s="38">
        <f>SUM(K27:K41)</f>
        <v>0</v>
      </c>
      <c r="L42" s="6"/>
      <c r="M42" s="6"/>
      <c r="N42" s="40">
        <f>SUM(N27:N41)</f>
        <v>0</v>
      </c>
      <c r="O42" s="40">
        <f>SUM(O27:O41)</f>
        <v>0</v>
      </c>
      <c r="P42" s="40">
        <f>SUM(P27:P41)</f>
        <v>0</v>
      </c>
      <c r="Q42" s="6"/>
      <c r="R42" s="6"/>
      <c r="S42" s="40">
        <f>SUM(S27:S41)</f>
        <v>0</v>
      </c>
      <c r="T42" s="40">
        <f>SUM(T27:T41)</f>
        <v>0</v>
      </c>
      <c r="U42" s="40">
        <f>SUM(U27:U41)</f>
        <v>0</v>
      </c>
      <c r="V42" s="6"/>
      <c r="W42" s="6"/>
      <c r="X42" s="81">
        <f t="shared" si="20"/>
        <v>0</v>
      </c>
      <c r="Y42" s="81"/>
      <c r="Z42" s="81"/>
    </row>
    <row r="43" spans="1:26" s="22" customFormat="1" x14ac:dyDescent="0.25">
      <c r="A43" s="9" t="s">
        <v>60</v>
      </c>
      <c r="B43" s="10"/>
      <c r="C43" s="6"/>
      <c r="D43" s="70">
        <f>SUM(D42,E42,F42)</f>
        <v>0</v>
      </c>
      <c r="E43" s="70"/>
      <c r="F43" s="70"/>
      <c r="G43" s="10"/>
      <c r="H43" s="6"/>
      <c r="I43" s="70">
        <f>SUM(I42,J42,K42)</f>
        <v>0</v>
      </c>
      <c r="J43" s="70"/>
      <c r="K43" s="70"/>
      <c r="L43" s="6"/>
      <c r="M43" s="6"/>
      <c r="N43" s="70">
        <f>SUM(N42,O42,P42)</f>
        <v>0</v>
      </c>
      <c r="O43" s="70"/>
      <c r="P43" s="70"/>
      <c r="Q43" s="6"/>
      <c r="R43" s="6"/>
      <c r="S43" s="70">
        <f>SUM(S42,T42,U42)</f>
        <v>0</v>
      </c>
      <c r="T43" s="70"/>
      <c r="U43" s="70"/>
      <c r="V43" s="6"/>
      <c r="W43" s="6"/>
      <c r="X43" s="38"/>
      <c r="Y43" s="38"/>
      <c r="Z43" s="38"/>
    </row>
    <row r="44" spans="1:26" ht="21" customHeight="1" x14ac:dyDescent="0.35">
      <c r="A44" s="1" t="s">
        <v>40</v>
      </c>
      <c r="B44" s="2"/>
      <c r="C44" s="3"/>
      <c r="D44" s="53" t="s">
        <v>67</v>
      </c>
      <c r="E44" s="53"/>
      <c r="F44" s="53"/>
      <c r="G44" s="2"/>
      <c r="H44" s="3"/>
      <c r="I44" s="53" t="s">
        <v>29</v>
      </c>
      <c r="J44" s="53"/>
      <c r="K44" s="53"/>
      <c r="L44" s="4"/>
      <c r="M44" s="4"/>
      <c r="N44" s="53" t="s">
        <v>30</v>
      </c>
      <c r="O44" s="53"/>
      <c r="P44" s="53"/>
      <c r="Q44" s="4"/>
      <c r="R44" s="4"/>
      <c r="S44" s="53" t="s">
        <v>31</v>
      </c>
      <c r="T44" s="53"/>
      <c r="U44" s="53"/>
      <c r="V44" s="4"/>
      <c r="W44" s="4"/>
      <c r="X44" s="53" t="s">
        <v>24</v>
      </c>
      <c r="Y44" s="53"/>
      <c r="Z44" s="53"/>
    </row>
    <row r="45" spans="1:26" x14ac:dyDescent="0.25">
      <c r="A45" s="9" t="s">
        <v>32</v>
      </c>
      <c r="B45" s="10"/>
      <c r="C45" s="6"/>
      <c r="D45" s="70">
        <f>D23</f>
        <v>12350</v>
      </c>
      <c r="E45" s="70"/>
      <c r="F45" s="70"/>
      <c r="G45" s="10"/>
      <c r="H45" s="6"/>
      <c r="I45" s="70">
        <f>I23</f>
        <v>12850</v>
      </c>
      <c r="J45" s="70"/>
      <c r="K45" s="70"/>
      <c r="L45" s="6"/>
      <c r="M45" s="6"/>
      <c r="N45" s="70">
        <f>N23</f>
        <v>12849</v>
      </c>
      <c r="O45" s="70"/>
      <c r="P45" s="70"/>
      <c r="Q45" s="6"/>
      <c r="R45" s="6"/>
      <c r="S45" s="70">
        <f>S23</f>
        <v>12849</v>
      </c>
      <c r="T45" s="70"/>
      <c r="U45" s="70"/>
      <c r="V45" s="6"/>
      <c r="W45" s="6"/>
      <c r="X45" s="70">
        <f>X23</f>
        <v>50898</v>
      </c>
      <c r="Y45" s="70"/>
      <c r="Z45" s="70"/>
    </row>
    <row r="46" spans="1:26" x14ac:dyDescent="0.25">
      <c r="A46" s="9" t="s">
        <v>60</v>
      </c>
      <c r="B46" s="10"/>
      <c r="C46" s="8" t="s">
        <v>38</v>
      </c>
      <c r="D46" s="68">
        <f>D43</f>
        <v>0</v>
      </c>
      <c r="E46" s="68"/>
      <c r="F46" s="68"/>
      <c r="G46" s="10"/>
      <c r="H46" s="8" t="s">
        <v>38</v>
      </c>
      <c r="I46" s="68">
        <f>I43</f>
        <v>0</v>
      </c>
      <c r="J46" s="68"/>
      <c r="K46" s="68"/>
      <c r="L46" s="6"/>
      <c r="M46" s="8" t="s">
        <v>38</v>
      </c>
      <c r="N46" s="68">
        <f>N43</f>
        <v>0</v>
      </c>
      <c r="O46" s="68"/>
      <c r="P46" s="68"/>
      <c r="Q46" s="6"/>
      <c r="R46" s="8" t="s">
        <v>38</v>
      </c>
      <c r="S46" s="68">
        <f>S43</f>
        <v>0</v>
      </c>
      <c r="T46" s="68"/>
      <c r="U46" s="68"/>
      <c r="V46" s="6"/>
      <c r="W46" s="8" t="s">
        <v>38</v>
      </c>
      <c r="X46" s="68">
        <f>SUM(D46,I46,N46,S46)</f>
        <v>0</v>
      </c>
      <c r="Y46" s="68"/>
      <c r="Z46" s="68"/>
    </row>
    <row r="47" spans="1:26" s="26" customFormat="1" ht="16.5" thickBot="1" x14ac:dyDescent="0.3">
      <c r="A47" s="23" t="s">
        <v>39</v>
      </c>
      <c r="B47" s="24"/>
      <c r="C47" s="25"/>
      <c r="D47" s="55">
        <f>SUM(D45:F46)</f>
        <v>12350</v>
      </c>
      <c r="E47" s="55"/>
      <c r="F47" s="55"/>
      <c r="G47" s="24"/>
      <c r="H47" s="25"/>
      <c r="I47" s="55">
        <f>SUM(I45:K46)</f>
        <v>12850</v>
      </c>
      <c r="J47" s="55"/>
      <c r="K47" s="55"/>
      <c r="L47" s="24"/>
      <c r="M47" s="24"/>
      <c r="N47" s="55">
        <f>SUM(N45:P46)</f>
        <v>12849</v>
      </c>
      <c r="O47" s="55"/>
      <c r="P47" s="55"/>
      <c r="Q47" s="24"/>
      <c r="R47" s="24"/>
      <c r="S47" s="55">
        <f>SUM(S45:U46)</f>
        <v>12849</v>
      </c>
      <c r="T47" s="55"/>
      <c r="U47" s="55"/>
      <c r="V47" s="24"/>
      <c r="W47" s="24"/>
      <c r="X47" s="56">
        <f>IF((SUM(X45:Z46)&lt;=0), 0, (SUM(X45:Z46)))</f>
        <v>50898</v>
      </c>
      <c r="Y47" s="57"/>
      <c r="Z47" s="58"/>
    </row>
    <row r="48" spans="1:26" s="26" customFormat="1" ht="16.5" customHeight="1" thickBot="1" x14ac:dyDescent="0.25">
      <c r="A48" s="27" t="s">
        <v>41</v>
      </c>
      <c r="B48" s="28"/>
      <c r="C48" s="28"/>
      <c r="D48" s="59">
        <f>ROUNDDOWN((X48/4),0)</f>
        <v>19959</v>
      </c>
      <c r="E48" s="59"/>
      <c r="F48" s="59"/>
      <c r="G48" s="28"/>
      <c r="H48" s="28"/>
      <c r="I48" s="59">
        <f>ROUNDDOWN((X48/4),0)</f>
        <v>19959</v>
      </c>
      <c r="J48" s="59"/>
      <c r="K48" s="59"/>
      <c r="L48" s="28"/>
      <c r="M48" s="28"/>
      <c r="N48" s="59">
        <f>ROUNDDOWN((X48/4),0)</f>
        <v>19959</v>
      </c>
      <c r="O48" s="59"/>
      <c r="P48" s="59"/>
      <c r="Q48" s="28"/>
      <c r="R48" s="28"/>
      <c r="S48" s="59">
        <f>ROUNDDOWN((X48/4),0)</f>
        <v>19959</v>
      </c>
      <c r="T48" s="59"/>
      <c r="U48" s="59"/>
      <c r="V48" s="25"/>
      <c r="W48" s="25"/>
      <c r="X48" s="60">
        <f>79838-X21</f>
        <v>79838</v>
      </c>
      <c r="Y48" s="61"/>
      <c r="Z48" s="62"/>
    </row>
    <row r="49" spans="1:28" ht="75" customHeight="1" x14ac:dyDescent="0.25">
      <c r="A49" s="63" t="str">
        <f>IF(X47 &gt; X48, AB49&amp; AB51&amp; AB52, AB53)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29" t="s">
        <v>43</v>
      </c>
      <c r="AB49" s="29" t="s">
        <v>47</v>
      </c>
    </row>
    <row r="50" spans="1:28" ht="21" customHeight="1" thickBot="1" x14ac:dyDescent="0.4">
      <c r="A50" s="1" t="s">
        <v>49</v>
      </c>
      <c r="B50" s="30"/>
      <c r="C50" s="31"/>
      <c r="D50" s="53"/>
      <c r="E50" s="53"/>
      <c r="F50" s="53"/>
      <c r="G50" s="30"/>
      <c r="H50" s="31"/>
      <c r="I50" s="53"/>
      <c r="J50" s="53"/>
      <c r="K50" s="53"/>
      <c r="L50" s="32"/>
      <c r="M50" s="32"/>
      <c r="N50" s="53"/>
      <c r="O50" s="53"/>
      <c r="P50" s="53"/>
      <c r="Q50" s="32"/>
      <c r="R50" s="32"/>
      <c r="S50" s="53"/>
      <c r="T50" s="53"/>
      <c r="U50" s="53"/>
      <c r="V50" s="32"/>
      <c r="W50" s="32"/>
      <c r="X50" s="53"/>
      <c r="Y50" s="53"/>
      <c r="Z50" s="53"/>
    </row>
    <row r="51" spans="1:28" ht="16.5" customHeight="1" thickBot="1" x14ac:dyDescent="0.3">
      <c r="A51" s="71" t="s">
        <v>39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6"/>
      <c r="W51" s="6"/>
      <c r="X51" s="64">
        <f>IF(X47 &gt; X48, "Attention! See above.", X47)</f>
        <v>50898</v>
      </c>
      <c r="Y51" s="65"/>
      <c r="Z51" s="66"/>
      <c r="AA51" s="29" t="s">
        <v>44</v>
      </c>
      <c r="AB51" s="29" t="s">
        <v>48</v>
      </c>
    </row>
    <row r="52" spans="1:28" x14ac:dyDescent="0.25">
      <c r="A52" s="67" t="s">
        <v>85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"/>
      <c r="W52" s="6"/>
      <c r="X52" s="68">
        <f>X51*0.04264</f>
        <v>2170.29072</v>
      </c>
      <c r="Y52" s="68"/>
      <c r="Z52" s="68"/>
      <c r="AA52" s="29" t="s">
        <v>45</v>
      </c>
      <c r="AB52" s="29" t="s">
        <v>50</v>
      </c>
    </row>
    <row r="53" spans="1:28" ht="16.5" customHeight="1" x14ac:dyDescent="0.25">
      <c r="A53" s="69" t="s">
        <v>22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33"/>
      <c r="W53" s="33"/>
      <c r="X53" s="54">
        <f>SUM(X51,X52)</f>
        <v>53068.290719999997</v>
      </c>
      <c r="Y53" s="54"/>
      <c r="Z53" s="54"/>
      <c r="AA53" s="29" t="s">
        <v>46</v>
      </c>
      <c r="AB53" s="29" t="s">
        <v>78</v>
      </c>
    </row>
    <row r="54" spans="1:28" ht="21" customHeight="1" x14ac:dyDescent="0.35">
      <c r="A54" s="1" t="s">
        <v>52</v>
      </c>
      <c r="B54" s="2"/>
      <c r="C54" s="3"/>
      <c r="D54" s="53" t="s">
        <v>67</v>
      </c>
      <c r="E54" s="53"/>
      <c r="F54" s="53"/>
      <c r="G54" s="2"/>
      <c r="H54" s="3"/>
      <c r="I54" s="53" t="s">
        <v>29</v>
      </c>
      <c r="J54" s="53"/>
      <c r="K54" s="53"/>
      <c r="L54" s="4"/>
      <c r="M54" s="4"/>
      <c r="N54" s="53" t="s">
        <v>30</v>
      </c>
      <c r="O54" s="53"/>
      <c r="P54" s="53"/>
      <c r="Q54" s="4"/>
      <c r="R54" s="4"/>
      <c r="S54" s="53" t="s">
        <v>31</v>
      </c>
      <c r="T54" s="53"/>
      <c r="U54" s="53"/>
      <c r="V54" s="4"/>
      <c r="W54" s="4"/>
      <c r="X54" s="53"/>
      <c r="Y54" s="53"/>
      <c r="Z54" s="53"/>
    </row>
    <row r="55" spans="1:28" x14ac:dyDescent="0.25">
      <c r="A55" s="9" t="s">
        <v>53</v>
      </c>
      <c r="B55" s="6"/>
      <c r="C55" s="6"/>
      <c r="D55" s="70">
        <f>D7</f>
        <v>12100</v>
      </c>
      <c r="E55" s="70"/>
      <c r="F55" s="70"/>
      <c r="G55" s="6"/>
      <c r="H55" s="6"/>
      <c r="I55" s="70">
        <f>I7</f>
        <v>12100</v>
      </c>
      <c r="J55" s="70"/>
      <c r="K55" s="70"/>
      <c r="L55" s="6"/>
      <c r="M55" s="6"/>
      <c r="N55" s="70">
        <f>N7</f>
        <v>12099</v>
      </c>
      <c r="O55" s="70"/>
      <c r="P55" s="70"/>
      <c r="Q55" s="6"/>
      <c r="R55" s="6"/>
      <c r="S55" s="70">
        <f>N7</f>
        <v>12099</v>
      </c>
      <c r="T55" s="70"/>
      <c r="U55" s="70"/>
      <c r="V55" s="6"/>
      <c r="W55" s="6"/>
      <c r="X55" s="70"/>
      <c r="Y55" s="70"/>
      <c r="Z55" s="70"/>
    </row>
    <row r="56" spans="1:28" x14ac:dyDescent="0.25">
      <c r="A56" s="9" t="s">
        <v>74</v>
      </c>
      <c r="B56" s="6"/>
      <c r="C56" s="6"/>
      <c r="D56" s="70">
        <f>-D12</f>
        <v>-500</v>
      </c>
      <c r="E56" s="70"/>
      <c r="F56" s="70"/>
      <c r="G56" s="38"/>
      <c r="H56" s="38"/>
      <c r="I56" s="70"/>
      <c r="J56" s="70"/>
      <c r="K56" s="70"/>
      <c r="L56" s="38"/>
      <c r="M56" s="38"/>
      <c r="N56" s="70"/>
      <c r="O56" s="70"/>
      <c r="P56" s="70"/>
      <c r="Q56" s="6"/>
      <c r="R56" s="6"/>
      <c r="S56" s="70"/>
      <c r="T56" s="70"/>
      <c r="U56" s="70"/>
      <c r="V56" s="13"/>
      <c r="W56" s="13"/>
      <c r="X56" s="13"/>
      <c r="Y56" s="13"/>
      <c r="Z56" s="13"/>
    </row>
    <row r="57" spans="1:28" x14ac:dyDescent="0.25">
      <c r="A57" s="9" t="s">
        <v>51</v>
      </c>
      <c r="B57" s="10"/>
      <c r="C57" s="6"/>
      <c r="D57" s="70">
        <f>-D13</f>
        <v>0</v>
      </c>
      <c r="E57" s="70"/>
      <c r="F57" s="70"/>
      <c r="G57" s="10"/>
      <c r="H57" s="6"/>
      <c r="I57" s="70">
        <f>-I13</f>
        <v>0</v>
      </c>
      <c r="J57" s="70"/>
      <c r="K57" s="70"/>
      <c r="L57" s="38"/>
      <c r="M57" s="38"/>
      <c r="N57" s="70">
        <f>-N13</f>
        <v>0</v>
      </c>
      <c r="O57" s="70"/>
      <c r="P57" s="70"/>
      <c r="Q57" s="38"/>
      <c r="R57" s="38"/>
      <c r="S57" s="70">
        <f>-S13</f>
        <v>0</v>
      </c>
      <c r="T57" s="70"/>
      <c r="U57" s="70"/>
      <c r="V57" s="6"/>
      <c r="W57" s="6"/>
      <c r="X57" s="70"/>
      <c r="Y57" s="70"/>
      <c r="Z57" s="70"/>
    </row>
    <row r="58" spans="1:28" x14ac:dyDescent="0.25">
      <c r="A58" s="9" t="s">
        <v>61</v>
      </c>
      <c r="B58" s="10"/>
      <c r="C58" s="6"/>
      <c r="D58" s="70">
        <f>-D21</f>
        <v>0</v>
      </c>
      <c r="E58" s="70"/>
      <c r="F58" s="70"/>
      <c r="G58" s="10"/>
      <c r="H58" s="6"/>
      <c r="I58" s="70">
        <f>-I21</f>
        <v>0</v>
      </c>
      <c r="J58" s="70"/>
      <c r="K58" s="70"/>
      <c r="L58" s="38"/>
      <c r="M58" s="38"/>
      <c r="N58" s="70">
        <f>-N21</f>
        <v>0</v>
      </c>
      <c r="O58" s="70"/>
      <c r="P58" s="70"/>
      <c r="Q58" s="38"/>
      <c r="R58" s="38"/>
      <c r="S58" s="70">
        <f>-S21</f>
        <v>0</v>
      </c>
      <c r="T58" s="70"/>
      <c r="U58" s="70"/>
      <c r="V58" s="6"/>
      <c r="W58" s="6"/>
      <c r="X58" s="70"/>
      <c r="Y58" s="70"/>
      <c r="Z58" s="70"/>
    </row>
    <row r="59" spans="1:28" x14ac:dyDescent="0.25">
      <c r="A59" s="17" t="s">
        <v>62</v>
      </c>
      <c r="B59" s="10"/>
      <c r="C59" s="8" t="s">
        <v>38</v>
      </c>
      <c r="D59" s="68">
        <f>-(X51/4)</f>
        <v>-12724.5</v>
      </c>
      <c r="E59" s="68"/>
      <c r="F59" s="68"/>
      <c r="G59" s="10"/>
      <c r="H59" s="8" t="s">
        <v>38</v>
      </c>
      <c r="I59" s="68">
        <f>-(X51/4)</f>
        <v>-12724.5</v>
      </c>
      <c r="J59" s="68"/>
      <c r="K59" s="68"/>
      <c r="L59" s="38"/>
      <c r="M59" s="39" t="s">
        <v>38</v>
      </c>
      <c r="N59" s="68">
        <f>-(X51/4)</f>
        <v>-12724.5</v>
      </c>
      <c r="O59" s="68"/>
      <c r="P59" s="68"/>
      <c r="Q59" s="38"/>
      <c r="R59" s="39" t="s">
        <v>38</v>
      </c>
      <c r="S59" s="68">
        <f>-(X51/4)</f>
        <v>-12724.5</v>
      </c>
      <c r="T59" s="68"/>
      <c r="U59" s="68"/>
      <c r="V59" s="6"/>
      <c r="W59" s="6"/>
      <c r="X59" s="70"/>
      <c r="Y59" s="70"/>
      <c r="Z59" s="70"/>
    </row>
    <row r="60" spans="1:28" ht="16.5" customHeight="1" x14ac:dyDescent="0.25">
      <c r="A60" s="49" t="s">
        <v>42</v>
      </c>
      <c r="B60" s="50"/>
      <c r="C60" s="51"/>
      <c r="D60" s="78">
        <f>SUM(D55:F59)</f>
        <v>-1124.5</v>
      </c>
      <c r="E60" s="78"/>
      <c r="F60" s="78"/>
      <c r="G60" s="50"/>
      <c r="H60" s="51"/>
      <c r="I60" s="78">
        <f>SUM(I55:K59)</f>
        <v>-624.5</v>
      </c>
      <c r="J60" s="78"/>
      <c r="K60" s="78"/>
      <c r="L60" s="51"/>
      <c r="M60" s="51"/>
      <c r="N60" s="78">
        <f>SUM(N55:P59)</f>
        <v>-625.5</v>
      </c>
      <c r="O60" s="78"/>
      <c r="P60" s="78"/>
      <c r="Q60" s="51"/>
      <c r="R60" s="51"/>
      <c r="S60" s="78">
        <f>SUM(S55:U59)</f>
        <v>-625.5</v>
      </c>
      <c r="T60" s="78"/>
      <c r="U60" s="78"/>
      <c r="V60" s="51"/>
      <c r="W60" s="51"/>
      <c r="X60" s="79"/>
      <c r="Y60" s="79"/>
      <c r="Z60" s="79"/>
    </row>
    <row r="61" spans="1:28" ht="16.5" customHeight="1" x14ac:dyDescent="0.25">
      <c r="A61" s="80" t="s">
        <v>81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</row>
    <row r="62" spans="1:28" ht="45" customHeight="1" x14ac:dyDescent="0.25">
      <c r="A62" s="76" t="s">
        <v>80</v>
      </c>
      <c r="B62" s="76"/>
      <c r="C62" s="76"/>
      <c r="D62" s="76"/>
      <c r="E62" s="76"/>
      <c r="F62" s="76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</row>
  </sheetData>
  <sheetProtection algorithmName="SHA-512" hashValue="ZTn/cftrzaOh5mgKurBU6QX/ns/uxdwsjjkbgu6CqGSxADScRcaAB5bcMnd5eBzIrontn0msMhxyF9xH2Iz3rw==" saltValue="obMQ7x8d25OZNCILKzN0cg==" spinCount="100000" sheet="1" objects="1" scenarios="1"/>
  <mergeCells count="195">
    <mergeCell ref="A1:Z1"/>
    <mergeCell ref="A2:Z2"/>
    <mergeCell ref="A3:Z3"/>
    <mergeCell ref="I4:K4"/>
    <mergeCell ref="N4:P4"/>
    <mergeCell ref="S4:U4"/>
    <mergeCell ref="X4:Z4"/>
    <mergeCell ref="D4:F4"/>
    <mergeCell ref="D5:F5"/>
    <mergeCell ref="I5:K5"/>
    <mergeCell ref="N5:P5"/>
    <mergeCell ref="S5:U5"/>
    <mergeCell ref="X5:Z5"/>
    <mergeCell ref="D6:F6"/>
    <mergeCell ref="I7:K7"/>
    <mergeCell ref="N7:P7"/>
    <mergeCell ref="S7:U7"/>
    <mergeCell ref="X7:Z7"/>
    <mergeCell ref="I13:K13"/>
    <mergeCell ref="N13:P13"/>
    <mergeCell ref="S13:U13"/>
    <mergeCell ref="X13:Z13"/>
    <mergeCell ref="I8:K8"/>
    <mergeCell ref="N8:P8"/>
    <mergeCell ref="S8:U8"/>
    <mergeCell ref="D7:F7"/>
    <mergeCell ref="D8:F8"/>
    <mergeCell ref="D9:F9"/>
    <mergeCell ref="X8:Z8"/>
    <mergeCell ref="I9:K9"/>
    <mergeCell ref="N9:P9"/>
    <mergeCell ref="S9:U9"/>
    <mergeCell ref="X9:Z9"/>
    <mergeCell ref="I6:K6"/>
    <mergeCell ref="N6:P6"/>
    <mergeCell ref="S6:U6"/>
    <mergeCell ref="X6:Z6"/>
    <mergeCell ref="I14:K14"/>
    <mergeCell ref="N14:P14"/>
    <mergeCell ref="S14:U14"/>
    <mergeCell ref="X14:Z14"/>
    <mergeCell ref="I10:K10"/>
    <mergeCell ref="N10:P10"/>
    <mergeCell ref="S10:U10"/>
    <mergeCell ref="X10:Z10"/>
    <mergeCell ref="A11:Z11"/>
    <mergeCell ref="D10:F10"/>
    <mergeCell ref="D13:F13"/>
    <mergeCell ref="D14:F14"/>
    <mergeCell ref="D12:F12"/>
    <mergeCell ref="I12:K12"/>
    <mergeCell ref="N12:P12"/>
    <mergeCell ref="S12:U12"/>
    <mergeCell ref="X12:Z12"/>
    <mergeCell ref="I18:K18"/>
    <mergeCell ref="N18:P18"/>
    <mergeCell ref="S18:U18"/>
    <mergeCell ref="X18:Z18"/>
    <mergeCell ref="A15:Z15"/>
    <mergeCell ref="I17:K17"/>
    <mergeCell ref="N17:P17"/>
    <mergeCell ref="S17:U17"/>
    <mergeCell ref="X17:Z17"/>
    <mergeCell ref="I16:K16"/>
    <mergeCell ref="N16:P16"/>
    <mergeCell ref="S16:U16"/>
    <mergeCell ref="X16:Z16"/>
    <mergeCell ref="D17:F17"/>
    <mergeCell ref="D18:F18"/>
    <mergeCell ref="D16:F16"/>
    <mergeCell ref="I22:K22"/>
    <mergeCell ref="N22:P22"/>
    <mergeCell ref="S22:U22"/>
    <mergeCell ref="X22:Z22"/>
    <mergeCell ref="I19:K19"/>
    <mergeCell ref="N19:P19"/>
    <mergeCell ref="S19:U19"/>
    <mergeCell ref="X19:Z19"/>
    <mergeCell ref="I20:K20"/>
    <mergeCell ref="N20:P20"/>
    <mergeCell ref="S20:U20"/>
    <mergeCell ref="X20:Z20"/>
    <mergeCell ref="I21:K21"/>
    <mergeCell ref="X31:Z31"/>
    <mergeCell ref="X32:Z32"/>
    <mergeCell ref="X33:Z33"/>
    <mergeCell ref="X34:Z34"/>
    <mergeCell ref="X35:Z35"/>
    <mergeCell ref="X36:Z36"/>
    <mergeCell ref="N21:P21"/>
    <mergeCell ref="S21:U21"/>
    <mergeCell ref="X21:Z21"/>
    <mergeCell ref="X23:Z23"/>
    <mergeCell ref="D48:F48"/>
    <mergeCell ref="X37:Z37"/>
    <mergeCell ref="X38:Z38"/>
    <mergeCell ref="X39:Z39"/>
    <mergeCell ref="X40:Z40"/>
    <mergeCell ref="X41:Z41"/>
    <mergeCell ref="X42:Z42"/>
    <mergeCell ref="X44:Z44"/>
    <mergeCell ref="I45:K45"/>
    <mergeCell ref="N45:P45"/>
    <mergeCell ref="S45:U45"/>
    <mergeCell ref="X45:Z45"/>
    <mergeCell ref="I46:K46"/>
    <mergeCell ref="N46:P46"/>
    <mergeCell ref="S46:U46"/>
    <mergeCell ref="X46:Z46"/>
    <mergeCell ref="D46:F46"/>
    <mergeCell ref="A62:Z62"/>
    <mergeCell ref="I60:K60"/>
    <mergeCell ref="N60:P60"/>
    <mergeCell ref="S60:U60"/>
    <mergeCell ref="X60:Z60"/>
    <mergeCell ref="I59:K59"/>
    <mergeCell ref="N59:P59"/>
    <mergeCell ref="S59:U59"/>
    <mergeCell ref="X59:Z59"/>
    <mergeCell ref="D60:F60"/>
    <mergeCell ref="A61:Z61"/>
    <mergeCell ref="D19:F19"/>
    <mergeCell ref="D20:F20"/>
    <mergeCell ref="D21:F21"/>
    <mergeCell ref="D22:F22"/>
    <mergeCell ref="D23:F23"/>
    <mergeCell ref="D25:F25"/>
    <mergeCell ref="D43:F43"/>
    <mergeCell ref="D44:F44"/>
    <mergeCell ref="D45:F45"/>
    <mergeCell ref="A24:Z24"/>
    <mergeCell ref="X26:Z26"/>
    <mergeCell ref="X27:Z27"/>
    <mergeCell ref="X28:Z28"/>
    <mergeCell ref="X29:Z29"/>
    <mergeCell ref="X30:Z30"/>
    <mergeCell ref="I23:K23"/>
    <mergeCell ref="N23:P23"/>
    <mergeCell ref="S23:U23"/>
    <mergeCell ref="I43:K43"/>
    <mergeCell ref="N43:P43"/>
    <mergeCell ref="S43:U43"/>
    <mergeCell ref="I44:K44"/>
    <mergeCell ref="N44:P44"/>
    <mergeCell ref="S44:U44"/>
    <mergeCell ref="X54:Z54"/>
    <mergeCell ref="I58:K58"/>
    <mergeCell ref="N58:P58"/>
    <mergeCell ref="S58:U58"/>
    <mergeCell ref="X58:Z58"/>
    <mergeCell ref="I55:K55"/>
    <mergeCell ref="N55:P55"/>
    <mergeCell ref="S55:U55"/>
    <mergeCell ref="X55:Z55"/>
    <mergeCell ref="I57:K57"/>
    <mergeCell ref="N57:P57"/>
    <mergeCell ref="S57:U57"/>
    <mergeCell ref="X57:Z57"/>
    <mergeCell ref="I56:K56"/>
    <mergeCell ref="N56:P56"/>
    <mergeCell ref="S56:U56"/>
    <mergeCell ref="D54:F54"/>
    <mergeCell ref="D55:F55"/>
    <mergeCell ref="D57:F57"/>
    <mergeCell ref="D58:F58"/>
    <mergeCell ref="D59:F59"/>
    <mergeCell ref="A51:U51"/>
    <mergeCell ref="I54:K54"/>
    <mergeCell ref="N54:P54"/>
    <mergeCell ref="S54:U54"/>
    <mergeCell ref="D56:F56"/>
    <mergeCell ref="I25:K25"/>
    <mergeCell ref="N25:P25"/>
    <mergeCell ref="S25:U25"/>
    <mergeCell ref="X25:Z25"/>
    <mergeCell ref="X53:Z53"/>
    <mergeCell ref="I47:K47"/>
    <mergeCell ref="N47:P47"/>
    <mergeCell ref="S47:U47"/>
    <mergeCell ref="X47:Z47"/>
    <mergeCell ref="I48:K48"/>
    <mergeCell ref="N48:P48"/>
    <mergeCell ref="S48:U48"/>
    <mergeCell ref="X48:Z48"/>
    <mergeCell ref="A49:Z49"/>
    <mergeCell ref="I50:K50"/>
    <mergeCell ref="N50:P50"/>
    <mergeCell ref="S50:U50"/>
    <mergeCell ref="X51:Z51"/>
    <mergeCell ref="A52:U52"/>
    <mergeCell ref="X52:Z52"/>
    <mergeCell ref="A53:U53"/>
    <mergeCell ref="X50:Z50"/>
    <mergeCell ref="D50:F50"/>
    <mergeCell ref="D47:F47"/>
  </mergeCells>
  <conditionalFormatting sqref="X47:Z47">
    <cfRule type="expression" dxfId="17" priority="18">
      <formula>$X$47&gt;$X$48</formula>
    </cfRule>
  </conditionalFormatting>
  <conditionalFormatting sqref="A49 G49:Z49">
    <cfRule type="expression" dxfId="16" priority="11">
      <formula>$X$47&lt;=$X$48</formula>
    </cfRule>
    <cfRule type="expression" dxfId="15" priority="14">
      <formula>$X$47&gt;$X$48</formula>
    </cfRule>
  </conditionalFormatting>
  <conditionalFormatting sqref="X51:Z51">
    <cfRule type="expression" dxfId="14" priority="8">
      <formula>$X$47&gt;$X$48</formula>
    </cfRule>
  </conditionalFormatting>
  <conditionalFormatting sqref="B49:F49">
    <cfRule type="expression" dxfId="13" priority="1">
      <formula>$X$47&lt;=$X$48</formula>
    </cfRule>
    <cfRule type="expression" dxfId="12" priority="2">
      <formula>$X$47&gt;$X$48</formula>
    </cfRule>
  </conditionalFormatting>
  <printOptions gridLines="1"/>
  <pageMargins left="0.25" right="0.25" top="0.5" bottom="0.5" header="0.3" footer="0.3"/>
  <pageSetup scale="46" orientation="landscape" r:id="rId1"/>
  <ignoredErrors>
    <ignoredError sqref="D19:U20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51555AB2-ABCC-4C36-8D6E-ED21CFA32448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X47:Z47</xm:sqref>
        </x14:conditionalFormatting>
        <x14:conditionalFormatting xmlns:xm="http://schemas.microsoft.com/office/excel/2006/main">
          <x14:cfRule type="iconSet" priority="15" id="{AA8F512D-0139-4286-B85E-DDDF38F8F3BE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A49 G49:Z49</xm:sqref>
        </x14:conditionalFormatting>
        <x14:conditionalFormatting xmlns:xm="http://schemas.microsoft.com/office/excel/2006/main">
          <x14:cfRule type="iconSet" priority="7" id="{77C2E46A-F402-45F6-8AB1-C2D996B169D6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X51:Z51</xm:sqref>
        </x14:conditionalFormatting>
        <x14:conditionalFormatting xmlns:xm="http://schemas.microsoft.com/office/excel/2006/main">
          <x14:cfRule type="iconSet" priority="3" id="{AE974626-21DE-4655-B5E0-71FDFDCF5E0E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B49:F49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"/>
  <sheetViews>
    <sheetView workbookViewId="0">
      <selection sqref="A1:Z1"/>
    </sheetView>
  </sheetViews>
  <sheetFormatPr defaultColWidth="9.140625" defaultRowHeight="15" x14ac:dyDescent="0.25"/>
  <cols>
    <col min="1" max="1" width="44" style="34" customWidth="1"/>
    <col min="2" max="2" width="1.7109375" style="35" customWidth="1"/>
    <col min="3" max="3" width="1.7109375" style="36" customWidth="1"/>
    <col min="4" max="6" width="7.7109375" style="13" customWidth="1"/>
    <col min="7" max="7" width="1.7109375" style="35" customWidth="1"/>
    <col min="8" max="8" width="1.7109375" style="36" customWidth="1"/>
    <col min="9" max="11" width="7.7109375" style="13" customWidth="1"/>
    <col min="12" max="13" width="1.7109375" style="37" customWidth="1"/>
    <col min="14" max="16" width="7.7109375" style="13" customWidth="1"/>
    <col min="17" max="18" width="1.7109375" style="37" customWidth="1"/>
    <col min="19" max="21" width="7.7109375" style="13" customWidth="1"/>
    <col min="22" max="23" width="1.7109375" style="37" customWidth="1"/>
    <col min="24" max="26" width="7.7109375" style="22" customWidth="1"/>
    <col min="27" max="16384" width="9.140625" style="13"/>
  </cols>
  <sheetData>
    <row r="1" spans="1:26" s="12" customFormat="1" ht="25.5" x14ac:dyDescent="0.35">
      <c r="A1" s="92" t="s">
        <v>83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</row>
    <row r="2" spans="1:26" s="12" customFormat="1" ht="23.25" x14ac:dyDescent="0.35">
      <c r="A2" s="93" t="s">
        <v>75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</row>
    <row r="3" spans="1:26" s="12" customFormat="1" ht="45" customHeight="1" x14ac:dyDescent="0.35">
      <c r="A3" s="88" t="s">
        <v>79</v>
      </c>
      <c r="B3" s="88"/>
      <c r="C3" s="88"/>
      <c r="D3" s="88"/>
      <c r="E3" s="88"/>
      <c r="F3" s="88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</row>
    <row r="4" spans="1:26" ht="21" customHeight="1" x14ac:dyDescent="0.35">
      <c r="A4" s="1" t="s">
        <v>56</v>
      </c>
      <c r="B4" s="2"/>
      <c r="C4" s="3"/>
      <c r="D4" s="53" t="s">
        <v>67</v>
      </c>
      <c r="E4" s="53"/>
      <c r="F4" s="53"/>
      <c r="G4" s="2"/>
      <c r="H4" s="3"/>
      <c r="I4" s="53" t="s">
        <v>29</v>
      </c>
      <c r="J4" s="53"/>
      <c r="K4" s="53"/>
      <c r="L4" s="4"/>
      <c r="M4" s="4"/>
      <c r="N4" s="53" t="s">
        <v>30</v>
      </c>
      <c r="O4" s="53"/>
      <c r="P4" s="53"/>
      <c r="Q4" s="4"/>
      <c r="R4" s="4"/>
      <c r="S4" s="53" t="s">
        <v>31</v>
      </c>
      <c r="T4" s="53"/>
      <c r="U4" s="53"/>
      <c r="V4" s="4"/>
      <c r="W4" s="4"/>
      <c r="X4" s="53" t="s">
        <v>24</v>
      </c>
      <c r="Y4" s="53"/>
      <c r="Z4" s="53"/>
    </row>
    <row r="5" spans="1:26" x14ac:dyDescent="0.25">
      <c r="A5" s="5" t="s">
        <v>54</v>
      </c>
      <c r="B5" s="6"/>
      <c r="C5" s="6"/>
      <c r="D5" s="70">
        <f>X5/4</f>
        <v>9575</v>
      </c>
      <c r="E5" s="70"/>
      <c r="F5" s="70"/>
      <c r="G5" s="6"/>
      <c r="H5" s="6"/>
      <c r="I5" s="70">
        <f>X5/4</f>
        <v>9575</v>
      </c>
      <c r="J5" s="70"/>
      <c r="K5" s="70"/>
      <c r="L5" s="6"/>
      <c r="M5" s="6"/>
      <c r="N5" s="70">
        <f>X5/4</f>
        <v>9575</v>
      </c>
      <c r="O5" s="70"/>
      <c r="P5" s="70"/>
      <c r="Q5" s="6"/>
      <c r="R5" s="6"/>
      <c r="S5" s="70">
        <f>X5/4</f>
        <v>9575</v>
      </c>
      <c r="T5" s="70"/>
      <c r="U5" s="70"/>
      <c r="V5" s="6"/>
      <c r="W5" s="6"/>
      <c r="X5" s="70">
        <v>38300</v>
      </c>
      <c r="Y5" s="70"/>
      <c r="Z5" s="70"/>
    </row>
    <row r="6" spans="1:26" x14ac:dyDescent="0.25">
      <c r="A6" s="7" t="s">
        <v>9</v>
      </c>
      <c r="B6" s="6"/>
      <c r="C6" s="8" t="s">
        <v>38</v>
      </c>
      <c r="D6" s="68">
        <v>188</v>
      </c>
      <c r="E6" s="68"/>
      <c r="F6" s="68"/>
      <c r="G6" s="6"/>
      <c r="H6" s="8" t="s">
        <v>38</v>
      </c>
      <c r="I6" s="68">
        <v>188</v>
      </c>
      <c r="J6" s="68"/>
      <c r="K6" s="68"/>
      <c r="L6" s="6"/>
      <c r="M6" s="8" t="s">
        <v>38</v>
      </c>
      <c r="N6" s="68">
        <v>187</v>
      </c>
      <c r="O6" s="68"/>
      <c r="P6" s="68"/>
      <c r="Q6" s="6"/>
      <c r="R6" s="8" t="s">
        <v>38</v>
      </c>
      <c r="S6" s="68">
        <v>187</v>
      </c>
      <c r="T6" s="68"/>
      <c r="U6" s="68"/>
      <c r="V6" s="6"/>
      <c r="W6" s="8" t="s">
        <v>38</v>
      </c>
      <c r="X6" s="68">
        <f>SUM(D6,I6,N6,S6)</f>
        <v>750</v>
      </c>
      <c r="Y6" s="68"/>
      <c r="Z6" s="68"/>
    </row>
    <row r="7" spans="1:26" x14ac:dyDescent="0.25">
      <c r="A7" s="9" t="s">
        <v>55</v>
      </c>
      <c r="B7" s="10"/>
      <c r="C7" s="6"/>
      <c r="D7" s="72">
        <f>SUM(D5:F6)</f>
        <v>9763</v>
      </c>
      <c r="E7" s="72"/>
      <c r="F7" s="72"/>
      <c r="G7" s="10"/>
      <c r="H7" s="6"/>
      <c r="I7" s="72">
        <f>SUM(I5:K6)</f>
        <v>9763</v>
      </c>
      <c r="J7" s="72"/>
      <c r="K7" s="72"/>
      <c r="L7" s="10"/>
      <c r="M7" s="10"/>
      <c r="N7" s="72">
        <f>SUM(N5:P6)</f>
        <v>9762</v>
      </c>
      <c r="O7" s="72"/>
      <c r="P7" s="72"/>
      <c r="Q7" s="10"/>
      <c r="R7" s="10"/>
      <c r="S7" s="72">
        <f>SUM(S5:U6)</f>
        <v>9762</v>
      </c>
      <c r="T7" s="72"/>
      <c r="U7" s="72"/>
      <c r="V7" s="10"/>
      <c r="W7" s="10"/>
      <c r="X7" s="72">
        <f>SUM(X5:Z6)</f>
        <v>39050</v>
      </c>
      <c r="Y7" s="72"/>
      <c r="Z7" s="72"/>
    </row>
    <row r="8" spans="1:26" ht="21" customHeight="1" x14ac:dyDescent="0.35">
      <c r="A8" s="11" t="s">
        <v>65</v>
      </c>
      <c r="B8" s="2"/>
      <c r="C8" s="3"/>
      <c r="D8" s="53" t="s">
        <v>67</v>
      </c>
      <c r="E8" s="53"/>
      <c r="F8" s="53"/>
      <c r="G8" s="2"/>
      <c r="H8" s="3"/>
      <c r="I8" s="53" t="s">
        <v>29</v>
      </c>
      <c r="J8" s="53"/>
      <c r="K8" s="53"/>
      <c r="L8" s="4"/>
      <c r="M8" s="4"/>
      <c r="N8" s="53" t="s">
        <v>30</v>
      </c>
      <c r="O8" s="53"/>
      <c r="P8" s="53"/>
      <c r="Q8" s="4"/>
      <c r="R8" s="4"/>
      <c r="S8" s="53" t="s">
        <v>31</v>
      </c>
      <c r="T8" s="53"/>
      <c r="U8" s="53"/>
      <c r="V8" s="4"/>
      <c r="W8" s="4"/>
      <c r="X8" s="53" t="s">
        <v>24</v>
      </c>
      <c r="Y8" s="53"/>
      <c r="Z8" s="53"/>
    </row>
    <row r="9" spans="1:26" x14ac:dyDescent="0.25">
      <c r="A9" s="5" t="s">
        <v>8</v>
      </c>
      <c r="B9" s="10"/>
      <c r="C9" s="6" t="s">
        <v>38</v>
      </c>
      <c r="D9" s="70">
        <f>X9/4</f>
        <v>100</v>
      </c>
      <c r="E9" s="70"/>
      <c r="F9" s="70"/>
      <c r="G9" s="10"/>
      <c r="H9" s="6" t="s">
        <v>38</v>
      </c>
      <c r="I9" s="70">
        <f>X9/4</f>
        <v>100</v>
      </c>
      <c r="J9" s="70"/>
      <c r="K9" s="70"/>
      <c r="L9" s="6"/>
      <c r="M9" s="6" t="s">
        <v>38</v>
      </c>
      <c r="N9" s="70">
        <f>X9/4</f>
        <v>100</v>
      </c>
      <c r="O9" s="70"/>
      <c r="P9" s="70"/>
      <c r="Q9" s="6"/>
      <c r="R9" s="6" t="s">
        <v>38</v>
      </c>
      <c r="S9" s="70">
        <f>X9/4</f>
        <v>100</v>
      </c>
      <c r="T9" s="70"/>
      <c r="U9" s="70"/>
      <c r="V9" s="6"/>
      <c r="W9" s="6" t="s">
        <v>38</v>
      </c>
      <c r="X9" s="70">
        <v>400</v>
      </c>
      <c r="Y9" s="70"/>
      <c r="Z9" s="70"/>
    </row>
    <row r="10" spans="1:26" s="14" customFormat="1" ht="30" customHeight="1" thickBot="1" x14ac:dyDescent="0.3">
      <c r="A10" s="90" t="s">
        <v>63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 spans="1:26" x14ac:dyDescent="0.25">
      <c r="A11" s="5" t="s">
        <v>51</v>
      </c>
      <c r="B11" s="10"/>
      <c r="C11" s="15" t="s">
        <v>58</v>
      </c>
      <c r="D11" s="85">
        <v>0</v>
      </c>
      <c r="E11" s="86"/>
      <c r="F11" s="87"/>
      <c r="G11" s="10"/>
      <c r="H11" s="15" t="s">
        <v>58</v>
      </c>
      <c r="I11" s="85">
        <v>0</v>
      </c>
      <c r="J11" s="86"/>
      <c r="K11" s="87"/>
      <c r="L11" s="6"/>
      <c r="M11" s="15" t="s">
        <v>58</v>
      </c>
      <c r="N11" s="85">
        <v>0</v>
      </c>
      <c r="O11" s="86"/>
      <c r="P11" s="87"/>
      <c r="Q11" s="6"/>
      <c r="R11" s="15" t="s">
        <v>58</v>
      </c>
      <c r="S11" s="85">
        <v>0</v>
      </c>
      <c r="T11" s="86"/>
      <c r="U11" s="87"/>
      <c r="V11" s="6"/>
      <c r="W11" s="8" t="s">
        <v>58</v>
      </c>
      <c r="X11" s="68">
        <f>SUM(D11,I11,N11,S11)</f>
        <v>0</v>
      </c>
      <c r="Y11" s="68"/>
      <c r="Z11" s="68"/>
    </row>
    <row r="12" spans="1:26" s="14" customFormat="1" x14ac:dyDescent="0.25">
      <c r="A12" s="9" t="s">
        <v>66</v>
      </c>
      <c r="B12" s="10"/>
      <c r="C12" s="6"/>
      <c r="D12" s="72">
        <f>(SUM(D7,D9))-(SUM(D11))</f>
        <v>9863</v>
      </c>
      <c r="E12" s="72"/>
      <c r="F12" s="72"/>
      <c r="G12" s="10"/>
      <c r="H12" s="6"/>
      <c r="I12" s="72">
        <f>(SUM(I7,I9)-(I11))</f>
        <v>9863</v>
      </c>
      <c r="J12" s="72"/>
      <c r="K12" s="72"/>
      <c r="L12" s="6"/>
      <c r="M12" s="6"/>
      <c r="N12" s="72">
        <f>(SUM(N7,N9)-(N11))</f>
        <v>9862</v>
      </c>
      <c r="O12" s="72"/>
      <c r="P12" s="72"/>
      <c r="Q12" s="6"/>
      <c r="R12" s="6"/>
      <c r="S12" s="72">
        <f>(SUM(S7,S9)-(S11))</f>
        <v>9862</v>
      </c>
      <c r="T12" s="72"/>
      <c r="U12" s="72"/>
      <c r="V12" s="6"/>
      <c r="W12" s="6"/>
      <c r="X12" s="72">
        <f>SUM(D12,I12,N12,S12)</f>
        <v>39450</v>
      </c>
      <c r="Y12" s="72"/>
      <c r="Z12" s="72"/>
    </row>
    <row r="13" spans="1:26" s="14" customFormat="1" ht="45" customHeight="1" x14ac:dyDescent="0.25">
      <c r="A13" s="88" t="s">
        <v>84</v>
      </c>
      <c r="B13" s="88"/>
      <c r="C13" s="88"/>
      <c r="D13" s="88"/>
      <c r="E13" s="88"/>
      <c r="F13" s="88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</row>
    <row r="14" spans="1:26" ht="21" customHeight="1" thickBot="1" x14ac:dyDescent="0.4">
      <c r="A14" s="1" t="s">
        <v>36</v>
      </c>
      <c r="B14" s="2"/>
      <c r="C14" s="3"/>
      <c r="D14" s="53" t="s">
        <v>67</v>
      </c>
      <c r="E14" s="53"/>
      <c r="F14" s="53"/>
      <c r="G14" s="2"/>
      <c r="H14" s="3"/>
      <c r="I14" s="53" t="s">
        <v>29</v>
      </c>
      <c r="J14" s="53"/>
      <c r="K14" s="53"/>
      <c r="L14" s="4"/>
      <c r="M14" s="4"/>
      <c r="N14" s="53" t="s">
        <v>30</v>
      </c>
      <c r="O14" s="53"/>
      <c r="P14" s="53"/>
      <c r="Q14" s="4"/>
      <c r="R14" s="4"/>
      <c r="S14" s="53" t="s">
        <v>31</v>
      </c>
      <c r="T14" s="53"/>
      <c r="U14" s="53"/>
      <c r="V14" s="4"/>
      <c r="W14" s="4"/>
      <c r="X14" s="53" t="s">
        <v>24</v>
      </c>
      <c r="Y14" s="53"/>
      <c r="Z14" s="53"/>
    </row>
    <row r="15" spans="1:26" ht="15.75" thickBot="1" x14ac:dyDescent="0.3">
      <c r="A15" s="5" t="s">
        <v>10</v>
      </c>
      <c r="B15" s="10"/>
      <c r="C15" s="6"/>
      <c r="D15" s="70">
        <f>(X15*0.98934)/4</f>
        <v>0</v>
      </c>
      <c r="E15" s="70"/>
      <c r="F15" s="70"/>
      <c r="G15" s="10"/>
      <c r="H15" s="6"/>
      <c r="I15" s="70">
        <f>(X15*0.98934)/4</f>
        <v>0</v>
      </c>
      <c r="J15" s="70"/>
      <c r="K15" s="70"/>
      <c r="L15" s="6"/>
      <c r="M15" s="6"/>
      <c r="N15" s="70">
        <f>(X15*0.98934)/4</f>
        <v>0</v>
      </c>
      <c r="O15" s="70"/>
      <c r="P15" s="70"/>
      <c r="Q15" s="6"/>
      <c r="R15" s="6"/>
      <c r="S15" s="70">
        <f>(X15*0.98934)/4</f>
        <v>0</v>
      </c>
      <c r="T15" s="70"/>
      <c r="U15" s="70"/>
      <c r="V15" s="6"/>
      <c r="W15" s="6"/>
      <c r="X15" s="82">
        <v>0</v>
      </c>
      <c r="Y15" s="83"/>
      <c r="Z15" s="84"/>
    </row>
    <row r="16" spans="1:26" ht="15.75" thickBot="1" x14ac:dyDescent="0.3">
      <c r="A16" s="5" t="s">
        <v>11</v>
      </c>
      <c r="B16" s="10"/>
      <c r="C16" s="6"/>
      <c r="D16" s="70">
        <f>X16/4</f>
        <v>0</v>
      </c>
      <c r="E16" s="70"/>
      <c r="F16" s="70"/>
      <c r="G16" s="10"/>
      <c r="H16" s="6"/>
      <c r="I16" s="70">
        <f>X16/4</f>
        <v>0</v>
      </c>
      <c r="J16" s="70"/>
      <c r="K16" s="70"/>
      <c r="L16" s="6"/>
      <c r="M16" s="6"/>
      <c r="N16" s="70">
        <f>X16/4</f>
        <v>0</v>
      </c>
      <c r="O16" s="70"/>
      <c r="P16" s="70"/>
      <c r="Q16" s="6"/>
      <c r="R16" s="6"/>
      <c r="S16" s="70">
        <f>X16/4</f>
        <v>0</v>
      </c>
      <c r="T16" s="70"/>
      <c r="U16" s="70"/>
      <c r="V16" s="6"/>
      <c r="W16" s="6"/>
      <c r="X16" s="82">
        <v>0</v>
      </c>
      <c r="Y16" s="83"/>
      <c r="Z16" s="84"/>
    </row>
    <row r="17" spans="1:26" ht="15.75" thickBot="1" x14ac:dyDescent="0.3">
      <c r="A17" s="5" t="s">
        <v>12</v>
      </c>
      <c r="B17" s="10"/>
      <c r="C17" s="6"/>
      <c r="D17" s="70">
        <f>X17/4</f>
        <v>0</v>
      </c>
      <c r="E17" s="70"/>
      <c r="F17" s="70"/>
      <c r="G17" s="10"/>
      <c r="H17" s="6"/>
      <c r="I17" s="70">
        <f>X17/4</f>
        <v>0</v>
      </c>
      <c r="J17" s="70"/>
      <c r="K17" s="70"/>
      <c r="L17" s="6"/>
      <c r="M17" s="6"/>
      <c r="N17" s="70">
        <f>X17/4</f>
        <v>0</v>
      </c>
      <c r="O17" s="70"/>
      <c r="P17" s="70"/>
      <c r="Q17" s="6"/>
      <c r="R17" s="6"/>
      <c r="S17" s="70">
        <f>X17/4</f>
        <v>0</v>
      </c>
      <c r="T17" s="70"/>
      <c r="U17" s="70"/>
      <c r="V17" s="6"/>
      <c r="W17" s="6"/>
      <c r="X17" s="82">
        <v>0</v>
      </c>
      <c r="Y17" s="83"/>
      <c r="Z17" s="84"/>
    </row>
    <row r="18" spans="1:26" x14ac:dyDescent="0.25">
      <c r="A18" s="7" t="s">
        <v>7</v>
      </c>
      <c r="B18" s="10"/>
      <c r="C18" s="8" t="s">
        <v>38</v>
      </c>
      <c r="D18" s="68">
        <f>X18/4</f>
        <v>0</v>
      </c>
      <c r="E18" s="68"/>
      <c r="F18" s="68"/>
      <c r="G18" s="10"/>
      <c r="H18" s="8" t="s">
        <v>38</v>
      </c>
      <c r="I18" s="68">
        <f>X18/4</f>
        <v>0</v>
      </c>
      <c r="J18" s="68"/>
      <c r="K18" s="68"/>
      <c r="L18" s="6"/>
      <c r="M18" s="8" t="s">
        <v>38</v>
      </c>
      <c r="N18" s="68">
        <f>X18/4</f>
        <v>0</v>
      </c>
      <c r="O18" s="68"/>
      <c r="P18" s="68"/>
      <c r="Q18" s="6"/>
      <c r="R18" s="8" t="s">
        <v>38</v>
      </c>
      <c r="S18" s="68">
        <f>X18/4</f>
        <v>0</v>
      </c>
      <c r="T18" s="68"/>
      <c r="U18" s="68"/>
      <c r="V18" s="6"/>
      <c r="W18" s="15" t="s">
        <v>38</v>
      </c>
      <c r="X18" s="85">
        <v>0</v>
      </c>
      <c r="Y18" s="86"/>
      <c r="Z18" s="87"/>
    </row>
    <row r="19" spans="1:26" s="16" customFormat="1" x14ac:dyDescent="0.25">
      <c r="A19" s="9" t="s">
        <v>34</v>
      </c>
      <c r="B19" s="10"/>
      <c r="C19" s="6"/>
      <c r="D19" s="70">
        <f>SUM(D15:F18)</f>
        <v>0</v>
      </c>
      <c r="E19" s="70"/>
      <c r="F19" s="70"/>
      <c r="G19" s="10"/>
      <c r="H19" s="6"/>
      <c r="I19" s="70">
        <f>SUM(I15:K18)</f>
        <v>0</v>
      </c>
      <c r="J19" s="70"/>
      <c r="K19" s="70"/>
      <c r="L19" s="6"/>
      <c r="M19" s="6"/>
      <c r="N19" s="70">
        <f>SUM(N15:P18)</f>
        <v>0</v>
      </c>
      <c r="O19" s="70"/>
      <c r="P19" s="70"/>
      <c r="Q19" s="6"/>
      <c r="R19" s="6"/>
      <c r="S19" s="70">
        <f>SUM(S15:U18)</f>
        <v>0</v>
      </c>
      <c r="T19" s="70"/>
      <c r="U19" s="70"/>
      <c r="V19" s="6"/>
      <c r="W19" s="6"/>
      <c r="X19" s="70">
        <f>SUM(D19,I19,N19,S19)</f>
        <v>0</v>
      </c>
      <c r="Y19" s="70"/>
      <c r="Z19" s="70"/>
    </row>
    <row r="20" spans="1:26" s="14" customFormat="1" x14ac:dyDescent="0.25">
      <c r="A20" s="17" t="s">
        <v>57</v>
      </c>
      <c r="B20" s="10"/>
      <c r="C20" s="8" t="s">
        <v>58</v>
      </c>
      <c r="D20" s="68">
        <f>D12</f>
        <v>9863</v>
      </c>
      <c r="E20" s="68"/>
      <c r="F20" s="68"/>
      <c r="G20" s="10"/>
      <c r="H20" s="8" t="s">
        <v>58</v>
      </c>
      <c r="I20" s="68">
        <f>I12</f>
        <v>9863</v>
      </c>
      <c r="J20" s="68"/>
      <c r="K20" s="68"/>
      <c r="L20" s="6"/>
      <c r="M20" s="8" t="s">
        <v>58</v>
      </c>
      <c r="N20" s="68">
        <f>N12</f>
        <v>9862</v>
      </c>
      <c r="O20" s="68"/>
      <c r="P20" s="68"/>
      <c r="Q20" s="6"/>
      <c r="R20" s="8" t="s">
        <v>58</v>
      </c>
      <c r="S20" s="68">
        <f>S12</f>
        <v>9862</v>
      </c>
      <c r="T20" s="68"/>
      <c r="U20" s="68"/>
      <c r="V20" s="6"/>
      <c r="W20" s="8" t="s">
        <v>58</v>
      </c>
      <c r="X20" s="68">
        <f>X12</f>
        <v>39450</v>
      </c>
      <c r="Y20" s="68"/>
      <c r="Z20" s="68"/>
    </row>
    <row r="21" spans="1:26" x14ac:dyDescent="0.25">
      <c r="A21" s="9" t="s">
        <v>32</v>
      </c>
      <c r="B21" s="10"/>
      <c r="C21" s="6"/>
      <c r="D21" s="72">
        <f>D20-D19</f>
        <v>9863</v>
      </c>
      <c r="E21" s="72"/>
      <c r="F21" s="72"/>
      <c r="G21" s="10"/>
      <c r="H21" s="6"/>
      <c r="I21" s="72">
        <f>I20-I19</f>
        <v>9863</v>
      </c>
      <c r="J21" s="72"/>
      <c r="K21" s="72"/>
      <c r="L21" s="6"/>
      <c r="M21" s="6"/>
      <c r="N21" s="72">
        <f>N20-N19</f>
        <v>9862</v>
      </c>
      <c r="O21" s="72"/>
      <c r="P21" s="72"/>
      <c r="Q21" s="6"/>
      <c r="R21" s="6"/>
      <c r="S21" s="72">
        <f>S20-S19</f>
        <v>9862</v>
      </c>
      <c r="T21" s="72"/>
      <c r="U21" s="72"/>
      <c r="V21" s="6"/>
      <c r="W21" s="6"/>
      <c r="X21" s="72">
        <f>X20-X19</f>
        <v>39450</v>
      </c>
      <c r="Y21" s="72"/>
      <c r="Z21" s="72"/>
    </row>
    <row r="22" spans="1:26" ht="45" customHeight="1" x14ac:dyDescent="0.25">
      <c r="A22" s="73" t="s">
        <v>64</v>
      </c>
      <c r="B22" s="73"/>
      <c r="C22" s="73"/>
      <c r="D22" s="73"/>
      <c r="E22" s="73"/>
      <c r="F22" s="73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</row>
    <row r="23" spans="1:26" ht="21" customHeight="1" x14ac:dyDescent="0.35">
      <c r="A23" s="1" t="s">
        <v>35</v>
      </c>
      <c r="B23" s="2"/>
      <c r="C23" s="3"/>
      <c r="D23" s="53" t="s">
        <v>67</v>
      </c>
      <c r="E23" s="53"/>
      <c r="F23" s="53"/>
      <c r="G23" s="2"/>
      <c r="H23" s="3"/>
      <c r="I23" s="53" t="s">
        <v>29</v>
      </c>
      <c r="J23" s="53"/>
      <c r="K23" s="53"/>
      <c r="L23" s="4"/>
      <c r="M23" s="4"/>
      <c r="N23" s="53" t="s">
        <v>30</v>
      </c>
      <c r="O23" s="53"/>
      <c r="P23" s="53"/>
      <c r="Q23" s="4"/>
      <c r="R23" s="4"/>
      <c r="S23" s="53" t="s">
        <v>31</v>
      </c>
      <c r="T23" s="53"/>
      <c r="U23" s="53"/>
      <c r="V23" s="4"/>
      <c r="W23" s="4"/>
      <c r="X23" s="53"/>
      <c r="Y23" s="53"/>
      <c r="Z23" s="53"/>
    </row>
    <row r="24" spans="1:26" ht="15.75" thickBot="1" x14ac:dyDescent="0.3">
      <c r="A24" s="18" t="s">
        <v>59</v>
      </c>
      <c r="B24" s="10"/>
      <c r="C24" s="6"/>
      <c r="D24" s="41" t="s">
        <v>68</v>
      </c>
      <c r="E24" s="41" t="s">
        <v>69</v>
      </c>
      <c r="F24" s="41" t="s">
        <v>70</v>
      </c>
      <c r="G24" s="10"/>
      <c r="H24" s="6"/>
      <c r="I24" s="41" t="s">
        <v>19</v>
      </c>
      <c r="J24" s="41" t="s">
        <v>13</v>
      </c>
      <c r="K24" s="41" t="s">
        <v>14</v>
      </c>
      <c r="L24" s="6"/>
      <c r="M24" s="6"/>
      <c r="N24" s="41" t="s">
        <v>15</v>
      </c>
      <c r="O24" s="41" t="s">
        <v>16</v>
      </c>
      <c r="P24" s="41" t="s">
        <v>17</v>
      </c>
      <c r="Q24" s="6"/>
      <c r="R24" s="6"/>
      <c r="S24" s="41" t="s">
        <v>20</v>
      </c>
      <c r="T24" s="41" t="s">
        <v>18</v>
      </c>
      <c r="U24" s="41" t="s">
        <v>21</v>
      </c>
      <c r="V24" s="6"/>
      <c r="W24" s="6"/>
      <c r="X24" s="75" t="s">
        <v>24</v>
      </c>
      <c r="Y24" s="75"/>
      <c r="Z24" s="75"/>
    </row>
    <row r="25" spans="1:26" ht="15.75" thickBot="1" x14ac:dyDescent="0.3">
      <c r="A25" s="5" t="s">
        <v>0</v>
      </c>
      <c r="B25" s="10"/>
      <c r="C25" s="6"/>
      <c r="D25" s="42">
        <v>0</v>
      </c>
      <c r="E25" s="38">
        <f t="shared" ref="E25:E39" si="0">D25</f>
        <v>0</v>
      </c>
      <c r="F25" s="38">
        <f t="shared" ref="F25:F38" si="1">D25</f>
        <v>0</v>
      </c>
      <c r="G25" s="10"/>
      <c r="H25" s="6"/>
      <c r="I25" s="38">
        <f t="shared" ref="I25:I39" si="2">D25</f>
        <v>0</v>
      </c>
      <c r="J25" s="38">
        <f t="shared" ref="J25:J39" si="3">D25</f>
        <v>0</v>
      </c>
      <c r="K25" s="38">
        <f t="shared" ref="K25:K39" si="4">D25</f>
        <v>0</v>
      </c>
      <c r="L25" s="6"/>
      <c r="M25" s="6"/>
      <c r="N25" s="38">
        <f t="shared" ref="N25:N39" si="5">D25</f>
        <v>0</v>
      </c>
      <c r="O25" s="38">
        <f t="shared" ref="O25:O39" si="6">D25</f>
        <v>0</v>
      </c>
      <c r="P25" s="38">
        <f t="shared" ref="P25:P39" si="7">D25</f>
        <v>0</v>
      </c>
      <c r="Q25" s="6"/>
      <c r="R25" s="6"/>
      <c r="S25" s="38">
        <f t="shared" ref="S25:S39" si="8">D25</f>
        <v>0</v>
      </c>
      <c r="T25" s="38">
        <f t="shared" ref="T25:T39" si="9">D25</f>
        <v>0</v>
      </c>
      <c r="U25" s="38">
        <f t="shared" ref="U25:U39" si="10">D25</f>
        <v>0</v>
      </c>
      <c r="V25" s="6"/>
      <c r="W25" s="6"/>
      <c r="X25" s="70">
        <f>SUM(D25,E25,F25,I25,J25,K25,N25,O25,P25,S25,T25,U25)</f>
        <v>0</v>
      </c>
      <c r="Y25" s="70"/>
      <c r="Z25" s="70"/>
    </row>
    <row r="26" spans="1:26" ht="15.75" customHeight="1" thickBot="1" x14ac:dyDescent="0.3">
      <c r="A26" s="5" t="s">
        <v>1</v>
      </c>
      <c r="B26" s="10"/>
      <c r="C26" s="6"/>
      <c r="D26" s="42">
        <v>0</v>
      </c>
      <c r="E26" s="38">
        <f t="shared" si="0"/>
        <v>0</v>
      </c>
      <c r="F26" s="38">
        <f t="shared" si="1"/>
        <v>0</v>
      </c>
      <c r="G26" s="10"/>
      <c r="H26" s="6"/>
      <c r="I26" s="38">
        <f t="shared" si="2"/>
        <v>0</v>
      </c>
      <c r="J26" s="38">
        <f t="shared" si="3"/>
        <v>0</v>
      </c>
      <c r="K26" s="38">
        <f t="shared" si="4"/>
        <v>0</v>
      </c>
      <c r="L26" s="6"/>
      <c r="M26" s="6"/>
      <c r="N26" s="38">
        <f t="shared" si="5"/>
        <v>0</v>
      </c>
      <c r="O26" s="38">
        <f t="shared" si="6"/>
        <v>0</v>
      </c>
      <c r="P26" s="38">
        <f t="shared" si="7"/>
        <v>0</v>
      </c>
      <c r="Q26" s="6"/>
      <c r="R26" s="6"/>
      <c r="S26" s="38">
        <f t="shared" si="8"/>
        <v>0</v>
      </c>
      <c r="T26" s="38">
        <f t="shared" si="9"/>
        <v>0</v>
      </c>
      <c r="U26" s="38">
        <f t="shared" si="10"/>
        <v>0</v>
      </c>
      <c r="V26" s="6"/>
      <c r="W26" s="6"/>
      <c r="X26" s="70">
        <f t="shared" ref="X26:X40" si="11">SUM(D26,E26,F26,I26,J26,K26,N26,O26,P26,S26,T26,U26)</f>
        <v>0</v>
      </c>
      <c r="Y26" s="70"/>
      <c r="Z26" s="70"/>
    </row>
    <row r="27" spans="1:26" ht="15.75" thickBot="1" x14ac:dyDescent="0.3">
      <c r="A27" s="5" t="s">
        <v>5</v>
      </c>
      <c r="B27" s="10"/>
      <c r="C27" s="6"/>
      <c r="D27" s="42">
        <v>0</v>
      </c>
      <c r="E27" s="38">
        <f t="shared" si="0"/>
        <v>0</v>
      </c>
      <c r="F27" s="38">
        <f t="shared" si="1"/>
        <v>0</v>
      </c>
      <c r="G27" s="10"/>
      <c r="H27" s="6"/>
      <c r="I27" s="38">
        <f t="shared" si="2"/>
        <v>0</v>
      </c>
      <c r="J27" s="38">
        <f t="shared" si="3"/>
        <v>0</v>
      </c>
      <c r="K27" s="38">
        <f t="shared" si="4"/>
        <v>0</v>
      </c>
      <c r="L27" s="6"/>
      <c r="M27" s="6"/>
      <c r="N27" s="38">
        <f t="shared" si="5"/>
        <v>0</v>
      </c>
      <c r="O27" s="38">
        <f t="shared" si="6"/>
        <v>0</v>
      </c>
      <c r="P27" s="38">
        <f t="shared" si="7"/>
        <v>0</v>
      </c>
      <c r="Q27" s="6"/>
      <c r="R27" s="6"/>
      <c r="S27" s="38">
        <f t="shared" si="8"/>
        <v>0</v>
      </c>
      <c r="T27" s="38">
        <f t="shared" si="9"/>
        <v>0</v>
      </c>
      <c r="U27" s="38">
        <f t="shared" si="10"/>
        <v>0</v>
      </c>
      <c r="V27" s="6"/>
      <c r="W27" s="6"/>
      <c r="X27" s="70">
        <f t="shared" si="11"/>
        <v>0</v>
      </c>
      <c r="Y27" s="70"/>
      <c r="Z27" s="70"/>
    </row>
    <row r="28" spans="1:26" ht="15.75" thickBot="1" x14ac:dyDescent="0.3">
      <c r="A28" s="5" t="s">
        <v>4</v>
      </c>
      <c r="B28" s="10"/>
      <c r="C28" s="6"/>
      <c r="D28" s="42">
        <v>0</v>
      </c>
      <c r="E28" s="38">
        <f t="shared" si="0"/>
        <v>0</v>
      </c>
      <c r="F28" s="38">
        <f t="shared" si="1"/>
        <v>0</v>
      </c>
      <c r="G28" s="10"/>
      <c r="H28" s="6"/>
      <c r="I28" s="38">
        <f t="shared" si="2"/>
        <v>0</v>
      </c>
      <c r="J28" s="38">
        <f t="shared" si="3"/>
        <v>0</v>
      </c>
      <c r="K28" s="38">
        <f t="shared" si="4"/>
        <v>0</v>
      </c>
      <c r="L28" s="6"/>
      <c r="M28" s="6"/>
      <c r="N28" s="38">
        <f t="shared" si="5"/>
        <v>0</v>
      </c>
      <c r="O28" s="38">
        <f t="shared" si="6"/>
        <v>0</v>
      </c>
      <c r="P28" s="38">
        <f t="shared" si="7"/>
        <v>0</v>
      </c>
      <c r="Q28" s="6"/>
      <c r="R28" s="6"/>
      <c r="S28" s="38">
        <f t="shared" si="8"/>
        <v>0</v>
      </c>
      <c r="T28" s="38">
        <f t="shared" si="9"/>
        <v>0</v>
      </c>
      <c r="U28" s="38">
        <f t="shared" si="10"/>
        <v>0</v>
      </c>
      <c r="V28" s="6"/>
      <c r="W28" s="6"/>
      <c r="X28" s="70">
        <f t="shared" si="11"/>
        <v>0</v>
      </c>
      <c r="Y28" s="70"/>
      <c r="Z28" s="70"/>
    </row>
    <row r="29" spans="1:26" ht="15.75" thickBot="1" x14ac:dyDescent="0.3">
      <c r="A29" s="5" t="s">
        <v>2</v>
      </c>
      <c r="B29" s="10"/>
      <c r="C29" s="6"/>
      <c r="D29" s="42">
        <v>0</v>
      </c>
      <c r="E29" s="38">
        <f t="shared" si="0"/>
        <v>0</v>
      </c>
      <c r="F29" s="38">
        <f>D29</f>
        <v>0</v>
      </c>
      <c r="G29" s="10"/>
      <c r="H29" s="6"/>
      <c r="I29" s="38">
        <f t="shared" si="2"/>
        <v>0</v>
      </c>
      <c r="J29" s="38">
        <f t="shared" si="3"/>
        <v>0</v>
      </c>
      <c r="K29" s="38">
        <f t="shared" si="4"/>
        <v>0</v>
      </c>
      <c r="L29" s="6"/>
      <c r="M29" s="6"/>
      <c r="N29" s="38">
        <f t="shared" si="5"/>
        <v>0</v>
      </c>
      <c r="O29" s="38">
        <f t="shared" si="6"/>
        <v>0</v>
      </c>
      <c r="P29" s="38">
        <f t="shared" si="7"/>
        <v>0</v>
      </c>
      <c r="Q29" s="6"/>
      <c r="R29" s="6"/>
      <c r="S29" s="38">
        <f t="shared" si="8"/>
        <v>0</v>
      </c>
      <c r="T29" s="38">
        <f t="shared" si="9"/>
        <v>0</v>
      </c>
      <c r="U29" s="38">
        <f t="shared" si="10"/>
        <v>0</v>
      </c>
      <c r="V29" s="6"/>
      <c r="W29" s="6"/>
      <c r="X29" s="70">
        <f t="shared" si="11"/>
        <v>0</v>
      </c>
      <c r="Y29" s="70"/>
      <c r="Z29" s="70"/>
    </row>
    <row r="30" spans="1:26" ht="15.75" thickBot="1" x14ac:dyDescent="0.3">
      <c r="A30" s="5" t="s">
        <v>6</v>
      </c>
      <c r="B30" s="10"/>
      <c r="C30" s="6"/>
      <c r="D30" s="42">
        <v>0</v>
      </c>
      <c r="E30" s="38">
        <f t="shared" si="0"/>
        <v>0</v>
      </c>
      <c r="F30" s="38">
        <f>D30</f>
        <v>0</v>
      </c>
      <c r="G30" s="10"/>
      <c r="H30" s="6"/>
      <c r="I30" s="38">
        <f>D30</f>
        <v>0</v>
      </c>
      <c r="J30" s="38">
        <f t="shared" si="3"/>
        <v>0</v>
      </c>
      <c r="K30" s="38">
        <f t="shared" si="4"/>
        <v>0</v>
      </c>
      <c r="L30" s="6"/>
      <c r="M30" s="6"/>
      <c r="N30" s="38">
        <f t="shared" si="5"/>
        <v>0</v>
      </c>
      <c r="O30" s="38">
        <f t="shared" si="6"/>
        <v>0</v>
      </c>
      <c r="P30" s="38">
        <f t="shared" si="7"/>
        <v>0</v>
      </c>
      <c r="Q30" s="6"/>
      <c r="R30" s="6"/>
      <c r="S30" s="38">
        <f t="shared" si="8"/>
        <v>0</v>
      </c>
      <c r="T30" s="38">
        <f t="shared" si="9"/>
        <v>0</v>
      </c>
      <c r="U30" s="38">
        <f t="shared" si="10"/>
        <v>0</v>
      </c>
      <c r="V30" s="6"/>
      <c r="W30" s="6"/>
      <c r="X30" s="70">
        <f t="shared" si="11"/>
        <v>0</v>
      </c>
      <c r="Y30" s="70"/>
      <c r="Z30" s="70"/>
    </row>
    <row r="31" spans="1:26" ht="15.75" thickBot="1" x14ac:dyDescent="0.3">
      <c r="A31" s="5" t="s">
        <v>71</v>
      </c>
      <c r="B31" s="10"/>
      <c r="C31" s="6"/>
      <c r="D31" s="42">
        <v>0</v>
      </c>
      <c r="E31" s="38">
        <f t="shared" si="0"/>
        <v>0</v>
      </c>
      <c r="F31" s="38">
        <f t="shared" si="1"/>
        <v>0</v>
      </c>
      <c r="G31" s="10"/>
      <c r="H31" s="6"/>
      <c r="I31" s="38">
        <f>D31</f>
        <v>0</v>
      </c>
      <c r="J31" s="38">
        <f t="shared" si="3"/>
        <v>0</v>
      </c>
      <c r="K31" s="38">
        <f t="shared" si="4"/>
        <v>0</v>
      </c>
      <c r="L31" s="6"/>
      <c r="M31" s="6"/>
      <c r="N31" s="38">
        <f t="shared" si="5"/>
        <v>0</v>
      </c>
      <c r="O31" s="38">
        <f t="shared" si="6"/>
        <v>0</v>
      </c>
      <c r="P31" s="38">
        <f t="shared" si="7"/>
        <v>0</v>
      </c>
      <c r="Q31" s="6"/>
      <c r="R31" s="6"/>
      <c r="S31" s="38">
        <f t="shared" si="8"/>
        <v>0</v>
      </c>
      <c r="T31" s="38">
        <f t="shared" si="9"/>
        <v>0</v>
      </c>
      <c r="U31" s="38">
        <f t="shared" si="10"/>
        <v>0</v>
      </c>
      <c r="V31" s="6"/>
      <c r="W31" s="6"/>
      <c r="X31" s="70">
        <f t="shared" si="11"/>
        <v>0</v>
      </c>
      <c r="Y31" s="70"/>
      <c r="Z31" s="70"/>
    </row>
    <row r="32" spans="1:26" ht="15.75" thickBot="1" x14ac:dyDescent="0.3">
      <c r="A32" s="5" t="s">
        <v>3</v>
      </c>
      <c r="B32" s="10"/>
      <c r="C32" s="6"/>
      <c r="D32" s="42">
        <v>0</v>
      </c>
      <c r="E32" s="38">
        <f t="shared" si="0"/>
        <v>0</v>
      </c>
      <c r="F32" s="38">
        <f t="shared" si="1"/>
        <v>0</v>
      </c>
      <c r="G32" s="10"/>
      <c r="H32" s="6"/>
      <c r="I32" s="38">
        <f>D32</f>
        <v>0</v>
      </c>
      <c r="J32" s="38">
        <f t="shared" si="3"/>
        <v>0</v>
      </c>
      <c r="K32" s="38">
        <f t="shared" si="4"/>
        <v>0</v>
      </c>
      <c r="L32" s="6"/>
      <c r="M32" s="6"/>
      <c r="N32" s="38">
        <f t="shared" si="5"/>
        <v>0</v>
      </c>
      <c r="O32" s="38">
        <f t="shared" si="6"/>
        <v>0</v>
      </c>
      <c r="P32" s="38">
        <f t="shared" si="7"/>
        <v>0</v>
      </c>
      <c r="Q32" s="6"/>
      <c r="R32" s="6"/>
      <c r="S32" s="38">
        <f t="shared" si="8"/>
        <v>0</v>
      </c>
      <c r="T32" s="38">
        <f t="shared" si="9"/>
        <v>0</v>
      </c>
      <c r="U32" s="38">
        <f t="shared" si="10"/>
        <v>0</v>
      </c>
      <c r="V32" s="6"/>
      <c r="W32" s="6"/>
      <c r="X32" s="70">
        <f t="shared" si="11"/>
        <v>0</v>
      </c>
      <c r="Y32" s="70"/>
      <c r="Z32" s="70"/>
    </row>
    <row r="33" spans="1:28" ht="15.75" thickBot="1" x14ac:dyDescent="0.3">
      <c r="A33" s="19" t="s">
        <v>25</v>
      </c>
      <c r="B33" s="10"/>
      <c r="C33" s="6"/>
      <c r="D33" s="42">
        <v>0</v>
      </c>
      <c r="E33" s="38">
        <f t="shared" si="0"/>
        <v>0</v>
      </c>
      <c r="F33" s="38">
        <f>D33</f>
        <v>0</v>
      </c>
      <c r="G33" s="10"/>
      <c r="H33" s="6"/>
      <c r="I33" s="38">
        <f t="shared" si="2"/>
        <v>0</v>
      </c>
      <c r="J33" s="38">
        <f t="shared" si="3"/>
        <v>0</v>
      </c>
      <c r="K33" s="38">
        <f t="shared" si="4"/>
        <v>0</v>
      </c>
      <c r="L33" s="6"/>
      <c r="M33" s="6"/>
      <c r="N33" s="38">
        <f t="shared" si="5"/>
        <v>0</v>
      </c>
      <c r="O33" s="38">
        <f t="shared" si="6"/>
        <v>0</v>
      </c>
      <c r="P33" s="38">
        <f t="shared" si="7"/>
        <v>0</v>
      </c>
      <c r="Q33" s="6"/>
      <c r="R33" s="6"/>
      <c r="S33" s="38">
        <f t="shared" si="8"/>
        <v>0</v>
      </c>
      <c r="T33" s="38">
        <f t="shared" si="9"/>
        <v>0</v>
      </c>
      <c r="U33" s="38">
        <f t="shared" si="10"/>
        <v>0</v>
      </c>
      <c r="V33" s="6"/>
      <c r="W33" s="6"/>
      <c r="X33" s="70">
        <f t="shared" si="11"/>
        <v>0</v>
      </c>
      <c r="Y33" s="70"/>
      <c r="Z33" s="70"/>
    </row>
    <row r="34" spans="1:28" ht="15.75" thickBot="1" x14ac:dyDescent="0.3">
      <c r="A34" s="19" t="s">
        <v>28</v>
      </c>
      <c r="B34" s="10"/>
      <c r="C34" s="6"/>
      <c r="D34" s="42">
        <v>0</v>
      </c>
      <c r="E34" s="38">
        <f t="shared" si="0"/>
        <v>0</v>
      </c>
      <c r="F34" s="38">
        <f t="shared" si="1"/>
        <v>0</v>
      </c>
      <c r="G34" s="10"/>
      <c r="H34" s="6"/>
      <c r="I34" s="38">
        <f>D34</f>
        <v>0</v>
      </c>
      <c r="J34" s="38">
        <f t="shared" si="3"/>
        <v>0</v>
      </c>
      <c r="K34" s="38">
        <f t="shared" si="4"/>
        <v>0</v>
      </c>
      <c r="L34" s="6"/>
      <c r="M34" s="6"/>
      <c r="N34" s="38">
        <f t="shared" si="5"/>
        <v>0</v>
      </c>
      <c r="O34" s="38">
        <f t="shared" si="6"/>
        <v>0</v>
      </c>
      <c r="P34" s="38">
        <f t="shared" si="7"/>
        <v>0</v>
      </c>
      <c r="Q34" s="6"/>
      <c r="R34" s="6"/>
      <c r="S34" s="38">
        <f t="shared" si="8"/>
        <v>0</v>
      </c>
      <c r="T34" s="38">
        <f t="shared" si="9"/>
        <v>0</v>
      </c>
      <c r="U34" s="38">
        <f t="shared" si="10"/>
        <v>0</v>
      </c>
      <c r="V34" s="6"/>
      <c r="W34" s="6"/>
      <c r="X34" s="70">
        <f t="shared" si="11"/>
        <v>0</v>
      </c>
      <c r="Y34" s="70"/>
      <c r="Z34" s="70"/>
    </row>
    <row r="35" spans="1:28" ht="15.75" thickBot="1" x14ac:dyDescent="0.3">
      <c r="A35" s="19" t="s">
        <v>26</v>
      </c>
      <c r="B35" s="10"/>
      <c r="C35" s="6"/>
      <c r="D35" s="42">
        <v>0</v>
      </c>
      <c r="E35" s="38">
        <f>D35</f>
        <v>0</v>
      </c>
      <c r="F35" s="38">
        <f t="shared" si="1"/>
        <v>0</v>
      </c>
      <c r="G35" s="10"/>
      <c r="H35" s="6"/>
      <c r="I35" s="38">
        <f t="shared" si="2"/>
        <v>0</v>
      </c>
      <c r="J35" s="38">
        <f t="shared" si="3"/>
        <v>0</v>
      </c>
      <c r="K35" s="38">
        <f t="shared" si="4"/>
        <v>0</v>
      </c>
      <c r="L35" s="6"/>
      <c r="M35" s="6"/>
      <c r="N35" s="38">
        <f t="shared" si="5"/>
        <v>0</v>
      </c>
      <c r="O35" s="38">
        <f t="shared" si="6"/>
        <v>0</v>
      </c>
      <c r="P35" s="38">
        <f t="shared" si="7"/>
        <v>0</v>
      </c>
      <c r="Q35" s="6"/>
      <c r="R35" s="6"/>
      <c r="S35" s="38">
        <f t="shared" si="8"/>
        <v>0</v>
      </c>
      <c r="T35" s="38">
        <f t="shared" si="9"/>
        <v>0</v>
      </c>
      <c r="U35" s="38">
        <f t="shared" si="10"/>
        <v>0</v>
      </c>
      <c r="V35" s="6"/>
      <c r="W35" s="6"/>
      <c r="X35" s="70">
        <f t="shared" si="11"/>
        <v>0</v>
      </c>
      <c r="Y35" s="70"/>
      <c r="Z35" s="70"/>
    </row>
    <row r="36" spans="1:28" ht="15.75" thickBot="1" x14ac:dyDescent="0.3">
      <c r="A36" s="19" t="s">
        <v>27</v>
      </c>
      <c r="B36" s="10"/>
      <c r="C36" s="6"/>
      <c r="D36" s="42">
        <v>0</v>
      </c>
      <c r="E36" s="38">
        <f t="shared" si="0"/>
        <v>0</v>
      </c>
      <c r="F36" s="38">
        <f t="shared" si="1"/>
        <v>0</v>
      </c>
      <c r="G36" s="10"/>
      <c r="H36" s="6"/>
      <c r="I36" s="38">
        <f>D36</f>
        <v>0</v>
      </c>
      <c r="J36" s="38">
        <f t="shared" si="3"/>
        <v>0</v>
      </c>
      <c r="K36" s="38">
        <f t="shared" si="4"/>
        <v>0</v>
      </c>
      <c r="L36" s="6"/>
      <c r="M36" s="6"/>
      <c r="N36" s="38">
        <f t="shared" si="5"/>
        <v>0</v>
      </c>
      <c r="O36" s="38">
        <f t="shared" si="6"/>
        <v>0</v>
      </c>
      <c r="P36" s="38">
        <f t="shared" si="7"/>
        <v>0</v>
      </c>
      <c r="Q36" s="6"/>
      <c r="R36" s="6"/>
      <c r="S36" s="38">
        <f t="shared" si="8"/>
        <v>0</v>
      </c>
      <c r="T36" s="38">
        <f t="shared" si="9"/>
        <v>0</v>
      </c>
      <c r="U36" s="38">
        <f t="shared" si="10"/>
        <v>0</v>
      </c>
      <c r="V36" s="6"/>
      <c r="W36" s="6"/>
      <c r="X36" s="70">
        <f t="shared" si="11"/>
        <v>0</v>
      </c>
      <c r="Y36" s="70"/>
      <c r="Z36" s="70"/>
    </row>
    <row r="37" spans="1:28" ht="15.75" thickBot="1" x14ac:dyDescent="0.3">
      <c r="A37" s="19" t="s">
        <v>33</v>
      </c>
      <c r="B37" s="10"/>
      <c r="C37" s="6"/>
      <c r="D37" s="42">
        <v>0</v>
      </c>
      <c r="E37" s="38">
        <f t="shared" si="0"/>
        <v>0</v>
      </c>
      <c r="F37" s="38">
        <f t="shared" si="1"/>
        <v>0</v>
      </c>
      <c r="G37" s="10"/>
      <c r="H37" s="6"/>
      <c r="I37" s="38">
        <f>D37</f>
        <v>0</v>
      </c>
      <c r="J37" s="38">
        <f t="shared" si="3"/>
        <v>0</v>
      </c>
      <c r="K37" s="38">
        <f t="shared" si="4"/>
        <v>0</v>
      </c>
      <c r="L37" s="6"/>
      <c r="M37" s="6"/>
      <c r="N37" s="38">
        <f t="shared" si="5"/>
        <v>0</v>
      </c>
      <c r="O37" s="38">
        <f t="shared" si="6"/>
        <v>0</v>
      </c>
      <c r="P37" s="38">
        <f t="shared" si="7"/>
        <v>0</v>
      </c>
      <c r="Q37" s="6"/>
      <c r="R37" s="6"/>
      <c r="S37" s="38">
        <f t="shared" si="8"/>
        <v>0</v>
      </c>
      <c r="T37" s="38">
        <f t="shared" si="9"/>
        <v>0</v>
      </c>
      <c r="U37" s="38">
        <f t="shared" si="10"/>
        <v>0</v>
      </c>
      <c r="V37" s="6"/>
      <c r="W37" s="6"/>
      <c r="X37" s="70">
        <f t="shared" si="11"/>
        <v>0</v>
      </c>
      <c r="Y37" s="70"/>
      <c r="Z37" s="70"/>
    </row>
    <row r="38" spans="1:28" ht="15.75" thickBot="1" x14ac:dyDescent="0.3">
      <c r="A38" s="19" t="s">
        <v>33</v>
      </c>
      <c r="B38" s="10"/>
      <c r="C38" s="6"/>
      <c r="D38" s="43">
        <v>0</v>
      </c>
      <c r="E38" s="38">
        <f>D38</f>
        <v>0</v>
      </c>
      <c r="F38" s="38">
        <f t="shared" si="1"/>
        <v>0</v>
      </c>
      <c r="G38" s="10"/>
      <c r="H38" s="6"/>
      <c r="I38" s="38">
        <f t="shared" si="2"/>
        <v>0</v>
      </c>
      <c r="J38" s="38">
        <f t="shared" si="3"/>
        <v>0</v>
      </c>
      <c r="K38" s="38">
        <f t="shared" si="4"/>
        <v>0</v>
      </c>
      <c r="L38" s="6"/>
      <c r="M38" s="6"/>
      <c r="N38" s="38">
        <f t="shared" si="5"/>
        <v>0</v>
      </c>
      <c r="O38" s="38">
        <f t="shared" si="6"/>
        <v>0</v>
      </c>
      <c r="P38" s="38">
        <f t="shared" si="7"/>
        <v>0</v>
      </c>
      <c r="Q38" s="6"/>
      <c r="R38" s="6"/>
      <c r="S38" s="38">
        <f t="shared" si="8"/>
        <v>0</v>
      </c>
      <c r="T38" s="38">
        <f t="shared" si="9"/>
        <v>0</v>
      </c>
      <c r="U38" s="38">
        <f t="shared" si="10"/>
        <v>0</v>
      </c>
      <c r="V38" s="6"/>
      <c r="W38" s="6"/>
      <c r="X38" s="70">
        <f t="shared" si="11"/>
        <v>0</v>
      </c>
      <c r="Y38" s="70"/>
      <c r="Z38" s="70"/>
    </row>
    <row r="39" spans="1:28" x14ac:dyDescent="0.25">
      <c r="A39" s="20" t="s">
        <v>33</v>
      </c>
      <c r="B39" s="10"/>
      <c r="C39" s="15" t="s">
        <v>38</v>
      </c>
      <c r="D39" s="44">
        <v>0</v>
      </c>
      <c r="E39" s="39">
        <f t="shared" si="0"/>
        <v>0</v>
      </c>
      <c r="F39" s="39">
        <f>D39</f>
        <v>0</v>
      </c>
      <c r="G39" s="10"/>
      <c r="H39" s="8" t="s">
        <v>38</v>
      </c>
      <c r="I39" s="39">
        <f t="shared" si="2"/>
        <v>0</v>
      </c>
      <c r="J39" s="39">
        <f t="shared" si="3"/>
        <v>0</v>
      </c>
      <c r="K39" s="39">
        <f t="shared" si="4"/>
        <v>0</v>
      </c>
      <c r="L39" s="6"/>
      <c r="M39" s="8" t="s">
        <v>38</v>
      </c>
      <c r="N39" s="39">
        <f t="shared" si="5"/>
        <v>0</v>
      </c>
      <c r="O39" s="39">
        <f t="shared" si="6"/>
        <v>0</v>
      </c>
      <c r="P39" s="39">
        <f t="shared" si="7"/>
        <v>0</v>
      </c>
      <c r="Q39" s="6"/>
      <c r="R39" s="8" t="s">
        <v>38</v>
      </c>
      <c r="S39" s="39">
        <f t="shared" si="8"/>
        <v>0</v>
      </c>
      <c r="T39" s="39">
        <f t="shared" si="9"/>
        <v>0</v>
      </c>
      <c r="U39" s="39">
        <f t="shared" si="10"/>
        <v>0</v>
      </c>
      <c r="V39" s="6"/>
      <c r="W39" s="8" t="s">
        <v>38</v>
      </c>
      <c r="X39" s="68">
        <f t="shared" si="11"/>
        <v>0</v>
      </c>
      <c r="Y39" s="68"/>
      <c r="Z39" s="68"/>
    </row>
    <row r="40" spans="1:28" s="21" customFormat="1" x14ac:dyDescent="0.25">
      <c r="A40" s="9" t="s">
        <v>37</v>
      </c>
      <c r="B40" s="10"/>
      <c r="C40" s="6"/>
      <c r="D40" s="38">
        <f>SUM(D25:D39)</f>
        <v>0</v>
      </c>
      <c r="E40" s="38">
        <f>SUM(E25:E39)</f>
        <v>0</v>
      </c>
      <c r="F40" s="38">
        <f>SUM(F25:F39)</f>
        <v>0</v>
      </c>
      <c r="G40" s="10"/>
      <c r="H40" s="6"/>
      <c r="I40" s="38">
        <f>SUM(I25:I39)</f>
        <v>0</v>
      </c>
      <c r="J40" s="38">
        <f>SUM(J25:J39)</f>
        <v>0</v>
      </c>
      <c r="K40" s="38">
        <f>SUM(K25:K39)</f>
        <v>0</v>
      </c>
      <c r="L40" s="6"/>
      <c r="M40" s="6"/>
      <c r="N40" s="40">
        <f>SUM(N25:N39)</f>
        <v>0</v>
      </c>
      <c r="O40" s="40">
        <f>SUM(O25:O39)</f>
        <v>0</v>
      </c>
      <c r="P40" s="40">
        <f>SUM(P25:P39)</f>
        <v>0</v>
      </c>
      <c r="Q40" s="6"/>
      <c r="R40" s="6"/>
      <c r="S40" s="40">
        <f>SUM(S25:S39)</f>
        <v>0</v>
      </c>
      <c r="T40" s="40">
        <f>SUM(T25:T39)</f>
        <v>0</v>
      </c>
      <c r="U40" s="40">
        <f>SUM(U25:U39)</f>
        <v>0</v>
      </c>
      <c r="V40" s="6"/>
      <c r="W40" s="6"/>
      <c r="X40" s="81">
        <f t="shared" si="11"/>
        <v>0</v>
      </c>
      <c r="Y40" s="81"/>
      <c r="Z40" s="81"/>
    </row>
    <row r="41" spans="1:28" s="22" customFormat="1" x14ac:dyDescent="0.25">
      <c r="A41" s="9" t="s">
        <v>60</v>
      </c>
      <c r="B41" s="10"/>
      <c r="C41" s="6"/>
      <c r="D41" s="70">
        <f>SUM(D40,E40,F40)</f>
        <v>0</v>
      </c>
      <c r="E41" s="70"/>
      <c r="F41" s="70"/>
      <c r="G41" s="10"/>
      <c r="H41" s="6"/>
      <c r="I41" s="70">
        <f>SUM(I40,J40,K40)</f>
        <v>0</v>
      </c>
      <c r="J41" s="70"/>
      <c r="K41" s="70"/>
      <c r="L41" s="6"/>
      <c r="M41" s="6"/>
      <c r="N41" s="70">
        <f>SUM(N40,O40,P40)</f>
        <v>0</v>
      </c>
      <c r="O41" s="70"/>
      <c r="P41" s="70"/>
      <c r="Q41" s="6"/>
      <c r="R41" s="6"/>
      <c r="S41" s="70">
        <f>SUM(S40,T40,U40)</f>
        <v>0</v>
      </c>
      <c r="T41" s="70"/>
      <c r="U41" s="70"/>
      <c r="V41" s="6"/>
      <c r="W41" s="6"/>
      <c r="X41" s="38"/>
      <c r="Y41" s="38"/>
      <c r="Z41" s="38"/>
    </row>
    <row r="42" spans="1:28" ht="21" customHeight="1" x14ac:dyDescent="0.35">
      <c r="A42" s="1" t="s">
        <v>40</v>
      </c>
      <c r="B42" s="2"/>
      <c r="C42" s="3"/>
      <c r="D42" s="53" t="s">
        <v>67</v>
      </c>
      <c r="E42" s="53"/>
      <c r="F42" s="53"/>
      <c r="G42" s="2"/>
      <c r="H42" s="3"/>
      <c r="I42" s="53" t="s">
        <v>29</v>
      </c>
      <c r="J42" s="53"/>
      <c r="K42" s="53"/>
      <c r="L42" s="4"/>
      <c r="M42" s="4"/>
      <c r="N42" s="53" t="s">
        <v>30</v>
      </c>
      <c r="O42" s="53"/>
      <c r="P42" s="53"/>
      <c r="Q42" s="4"/>
      <c r="R42" s="4"/>
      <c r="S42" s="53" t="s">
        <v>31</v>
      </c>
      <c r="T42" s="53"/>
      <c r="U42" s="53"/>
      <c r="V42" s="4"/>
      <c r="W42" s="4"/>
      <c r="X42" s="53" t="s">
        <v>24</v>
      </c>
      <c r="Y42" s="53"/>
      <c r="Z42" s="53"/>
    </row>
    <row r="43" spans="1:28" x14ac:dyDescent="0.25">
      <c r="A43" s="9" t="s">
        <v>32</v>
      </c>
      <c r="B43" s="10"/>
      <c r="C43" s="6"/>
      <c r="D43" s="70">
        <f>D21</f>
        <v>9863</v>
      </c>
      <c r="E43" s="70"/>
      <c r="F43" s="70"/>
      <c r="G43" s="10"/>
      <c r="H43" s="6"/>
      <c r="I43" s="70">
        <f>I21</f>
        <v>9863</v>
      </c>
      <c r="J43" s="70"/>
      <c r="K43" s="70"/>
      <c r="L43" s="6"/>
      <c r="M43" s="6"/>
      <c r="N43" s="70">
        <f>N21</f>
        <v>9862</v>
      </c>
      <c r="O43" s="70"/>
      <c r="P43" s="70"/>
      <c r="Q43" s="6"/>
      <c r="R43" s="6"/>
      <c r="S43" s="70">
        <f>S21</f>
        <v>9862</v>
      </c>
      <c r="T43" s="70"/>
      <c r="U43" s="70"/>
      <c r="V43" s="6"/>
      <c r="W43" s="6"/>
      <c r="X43" s="70">
        <f>X21</f>
        <v>39450</v>
      </c>
      <c r="Y43" s="70"/>
      <c r="Z43" s="70"/>
    </row>
    <row r="44" spans="1:28" x14ac:dyDescent="0.25">
      <c r="A44" s="9" t="s">
        <v>60</v>
      </c>
      <c r="B44" s="10"/>
      <c r="C44" s="8" t="s">
        <v>38</v>
      </c>
      <c r="D44" s="68">
        <f>D41</f>
        <v>0</v>
      </c>
      <c r="E44" s="68"/>
      <c r="F44" s="68"/>
      <c r="G44" s="10"/>
      <c r="H44" s="8" t="s">
        <v>38</v>
      </c>
      <c r="I44" s="68">
        <f>I41</f>
        <v>0</v>
      </c>
      <c r="J44" s="68"/>
      <c r="K44" s="68"/>
      <c r="L44" s="6"/>
      <c r="M44" s="8" t="s">
        <v>38</v>
      </c>
      <c r="N44" s="68">
        <f>N41</f>
        <v>0</v>
      </c>
      <c r="O44" s="68"/>
      <c r="P44" s="68"/>
      <c r="Q44" s="6"/>
      <c r="R44" s="8" t="s">
        <v>38</v>
      </c>
      <c r="S44" s="68">
        <f>S41</f>
        <v>0</v>
      </c>
      <c r="T44" s="68"/>
      <c r="U44" s="68"/>
      <c r="V44" s="6"/>
      <c r="W44" s="8" t="s">
        <v>38</v>
      </c>
      <c r="X44" s="68">
        <f>SUM(D44,I44,N44,S44)</f>
        <v>0</v>
      </c>
      <c r="Y44" s="68"/>
      <c r="Z44" s="68"/>
    </row>
    <row r="45" spans="1:28" s="26" customFormat="1" ht="16.5" thickBot="1" x14ac:dyDescent="0.3">
      <c r="A45" s="23" t="s">
        <v>39</v>
      </c>
      <c r="B45" s="24"/>
      <c r="C45" s="25"/>
      <c r="D45" s="55">
        <f>SUM(D43:F44)</f>
        <v>9863</v>
      </c>
      <c r="E45" s="55"/>
      <c r="F45" s="55"/>
      <c r="G45" s="24"/>
      <c r="H45" s="25"/>
      <c r="I45" s="55">
        <f>SUM(I43:K44)</f>
        <v>9863</v>
      </c>
      <c r="J45" s="55"/>
      <c r="K45" s="55"/>
      <c r="L45" s="24"/>
      <c r="M45" s="24"/>
      <c r="N45" s="55">
        <f>SUM(N43:P44)</f>
        <v>9862</v>
      </c>
      <c r="O45" s="55"/>
      <c r="P45" s="55"/>
      <c r="Q45" s="24"/>
      <c r="R45" s="24"/>
      <c r="S45" s="55">
        <f>SUM(S43:U44)</f>
        <v>9862</v>
      </c>
      <c r="T45" s="55"/>
      <c r="U45" s="55"/>
      <c r="V45" s="24"/>
      <c r="W45" s="24"/>
      <c r="X45" s="56">
        <f>IF((SUM(X43:Z44)&lt;=0), 0, (SUM(X43:Z44)))</f>
        <v>39450</v>
      </c>
      <c r="Y45" s="57"/>
      <c r="Z45" s="58"/>
    </row>
    <row r="46" spans="1:28" s="26" customFormat="1" ht="16.5" customHeight="1" thickBot="1" x14ac:dyDescent="0.25">
      <c r="A46" s="27" t="s">
        <v>41</v>
      </c>
      <c r="B46" s="28"/>
      <c r="C46" s="28"/>
      <c r="D46" s="59">
        <f>ROUNDDOWN((X46/4),0)</f>
        <v>17287</v>
      </c>
      <c r="E46" s="59"/>
      <c r="F46" s="59"/>
      <c r="G46" s="28"/>
      <c r="H46" s="28"/>
      <c r="I46" s="59">
        <f>ROUNDDOWN((X46/4),0)</f>
        <v>17287</v>
      </c>
      <c r="J46" s="59"/>
      <c r="K46" s="59"/>
      <c r="L46" s="28"/>
      <c r="M46" s="28"/>
      <c r="N46" s="59">
        <f>ROUNDDOWN((X46/4),0)</f>
        <v>17287</v>
      </c>
      <c r="O46" s="59"/>
      <c r="P46" s="59"/>
      <c r="Q46" s="28"/>
      <c r="R46" s="28"/>
      <c r="S46" s="59">
        <f>ROUNDDOWN((X46/4),0)</f>
        <v>17287</v>
      </c>
      <c r="T46" s="59"/>
      <c r="U46" s="59"/>
      <c r="V46" s="25"/>
      <c r="W46" s="25"/>
      <c r="X46" s="60">
        <f>69150-X19</f>
        <v>69150</v>
      </c>
      <c r="Y46" s="61"/>
      <c r="Z46" s="62"/>
    </row>
    <row r="47" spans="1:28" ht="75" customHeight="1" x14ac:dyDescent="0.25">
      <c r="A47" s="63" t="str">
        <f>IF(X45 &gt; X46, AB47&amp; AB49&amp; AB50, AB51)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29" t="s">
        <v>43</v>
      </c>
      <c r="AB47" s="29" t="s">
        <v>47</v>
      </c>
    </row>
    <row r="48" spans="1:28" ht="21" customHeight="1" thickBot="1" x14ac:dyDescent="0.4">
      <c r="A48" s="1" t="s">
        <v>49</v>
      </c>
      <c r="B48" s="30"/>
      <c r="C48" s="31"/>
      <c r="D48" s="53"/>
      <c r="E48" s="53"/>
      <c r="F48" s="53"/>
      <c r="G48" s="30"/>
      <c r="H48" s="31"/>
      <c r="I48" s="53"/>
      <c r="J48" s="53"/>
      <c r="K48" s="53"/>
      <c r="L48" s="32"/>
      <c r="M48" s="32"/>
      <c r="N48" s="53"/>
      <c r="O48" s="53"/>
      <c r="P48" s="53"/>
      <c r="Q48" s="32"/>
      <c r="R48" s="32"/>
      <c r="S48" s="53"/>
      <c r="T48" s="53"/>
      <c r="U48" s="53"/>
      <c r="V48" s="32"/>
      <c r="W48" s="32"/>
      <c r="X48" s="53"/>
      <c r="Y48" s="53"/>
      <c r="Z48" s="53"/>
    </row>
    <row r="49" spans="1:28" ht="16.5" customHeight="1" thickBot="1" x14ac:dyDescent="0.3">
      <c r="A49" s="71" t="s">
        <v>39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6"/>
      <c r="W49" s="6"/>
      <c r="X49" s="64">
        <f>IF(X45 &gt; X46, "Attention! See above.", X45)</f>
        <v>39450</v>
      </c>
      <c r="Y49" s="65"/>
      <c r="Z49" s="66"/>
      <c r="AA49" s="29" t="s">
        <v>44</v>
      </c>
      <c r="AB49" s="29" t="s">
        <v>48</v>
      </c>
    </row>
    <row r="50" spans="1:28" x14ac:dyDescent="0.25">
      <c r="A50" s="67" t="s">
        <v>85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"/>
      <c r="W50" s="6"/>
      <c r="X50" s="68">
        <f>X49*0.04264</f>
        <v>1682.1479999999999</v>
      </c>
      <c r="Y50" s="68"/>
      <c r="Z50" s="68"/>
      <c r="AA50" s="29" t="s">
        <v>45</v>
      </c>
      <c r="AB50" s="29" t="s">
        <v>50</v>
      </c>
    </row>
    <row r="51" spans="1:28" ht="16.5" customHeight="1" x14ac:dyDescent="0.25">
      <c r="A51" s="69" t="s">
        <v>22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33"/>
      <c r="W51" s="33"/>
      <c r="X51" s="54">
        <f>SUM(X49,X50)</f>
        <v>41132.148000000001</v>
      </c>
      <c r="Y51" s="54"/>
      <c r="Z51" s="54"/>
      <c r="AA51" s="29" t="s">
        <v>46</v>
      </c>
      <c r="AB51" s="29" t="s">
        <v>78</v>
      </c>
    </row>
    <row r="52" spans="1:28" ht="21" customHeight="1" x14ac:dyDescent="0.35">
      <c r="A52" s="1" t="s">
        <v>52</v>
      </c>
      <c r="B52" s="2"/>
      <c r="C52" s="3"/>
      <c r="D52" s="53" t="s">
        <v>67</v>
      </c>
      <c r="E52" s="53"/>
      <c r="F52" s="53"/>
      <c r="G52" s="2"/>
      <c r="H52" s="3"/>
      <c r="I52" s="53" t="s">
        <v>29</v>
      </c>
      <c r="J52" s="53"/>
      <c r="K52" s="53"/>
      <c r="L52" s="4"/>
      <c r="M52" s="4"/>
      <c r="N52" s="53" t="s">
        <v>30</v>
      </c>
      <c r="O52" s="53"/>
      <c r="P52" s="53"/>
      <c r="Q52" s="4"/>
      <c r="R52" s="4"/>
      <c r="S52" s="53" t="s">
        <v>31</v>
      </c>
      <c r="T52" s="53"/>
      <c r="U52" s="53"/>
      <c r="V52" s="4"/>
      <c r="W52" s="4"/>
      <c r="X52" s="53"/>
      <c r="Y52" s="53"/>
      <c r="Z52" s="53"/>
    </row>
    <row r="53" spans="1:28" x14ac:dyDescent="0.25">
      <c r="A53" s="9" t="s">
        <v>53</v>
      </c>
      <c r="B53" s="6"/>
      <c r="C53" s="6"/>
      <c r="D53" s="70">
        <f>D7</f>
        <v>9763</v>
      </c>
      <c r="E53" s="70"/>
      <c r="F53" s="70"/>
      <c r="G53" s="6"/>
      <c r="H53" s="6"/>
      <c r="I53" s="70">
        <f>I7</f>
        <v>9763</v>
      </c>
      <c r="J53" s="70"/>
      <c r="K53" s="70"/>
      <c r="L53" s="6"/>
      <c r="M53" s="6"/>
      <c r="N53" s="70">
        <f>N7</f>
        <v>9762</v>
      </c>
      <c r="O53" s="70"/>
      <c r="P53" s="70"/>
      <c r="Q53" s="6"/>
      <c r="R53" s="6"/>
      <c r="S53" s="70">
        <f>N7</f>
        <v>9762</v>
      </c>
      <c r="T53" s="70"/>
      <c r="U53" s="70"/>
      <c r="V53" s="6"/>
      <c r="W53" s="6"/>
      <c r="X53" s="70"/>
      <c r="Y53" s="70"/>
      <c r="Z53" s="70"/>
    </row>
    <row r="54" spans="1:28" x14ac:dyDescent="0.25">
      <c r="A54" s="9" t="s">
        <v>51</v>
      </c>
      <c r="B54" s="10"/>
      <c r="C54" s="6"/>
      <c r="D54" s="70">
        <f>-D11</f>
        <v>0</v>
      </c>
      <c r="E54" s="70"/>
      <c r="F54" s="70"/>
      <c r="G54" s="10"/>
      <c r="H54" s="6"/>
      <c r="I54" s="70">
        <f>-I11</f>
        <v>0</v>
      </c>
      <c r="J54" s="70"/>
      <c r="K54" s="70"/>
      <c r="L54" s="38"/>
      <c r="M54" s="38"/>
      <c r="N54" s="70">
        <f>-N11</f>
        <v>0</v>
      </c>
      <c r="O54" s="70"/>
      <c r="P54" s="70"/>
      <c r="Q54" s="38"/>
      <c r="R54" s="38"/>
      <c r="S54" s="70">
        <f>-S11</f>
        <v>0</v>
      </c>
      <c r="T54" s="70"/>
      <c r="U54" s="70"/>
      <c r="V54" s="6"/>
      <c r="W54" s="6"/>
      <c r="X54" s="70"/>
      <c r="Y54" s="70"/>
      <c r="Z54" s="70"/>
    </row>
    <row r="55" spans="1:28" x14ac:dyDescent="0.25">
      <c r="A55" s="9" t="s">
        <v>61</v>
      </c>
      <c r="B55" s="10"/>
      <c r="C55" s="6"/>
      <c r="D55" s="70">
        <f>-D19</f>
        <v>0</v>
      </c>
      <c r="E55" s="70"/>
      <c r="F55" s="70"/>
      <c r="G55" s="10"/>
      <c r="H55" s="6"/>
      <c r="I55" s="70">
        <f>-I19</f>
        <v>0</v>
      </c>
      <c r="J55" s="70"/>
      <c r="K55" s="70"/>
      <c r="L55" s="38"/>
      <c r="M55" s="38"/>
      <c r="N55" s="70">
        <f>-N19</f>
        <v>0</v>
      </c>
      <c r="O55" s="70"/>
      <c r="P55" s="70"/>
      <c r="Q55" s="38"/>
      <c r="R55" s="38"/>
      <c r="S55" s="70">
        <f>-S19</f>
        <v>0</v>
      </c>
      <c r="T55" s="70"/>
      <c r="U55" s="70"/>
      <c r="V55" s="6"/>
      <c r="W55" s="6"/>
      <c r="X55" s="70"/>
      <c r="Y55" s="70"/>
      <c r="Z55" s="70"/>
    </row>
    <row r="56" spans="1:28" x14ac:dyDescent="0.25">
      <c r="A56" s="17" t="s">
        <v>62</v>
      </c>
      <c r="B56" s="10"/>
      <c r="C56" s="8" t="s">
        <v>38</v>
      </c>
      <c r="D56" s="68">
        <f>-(X49/4)</f>
        <v>-9862.5</v>
      </c>
      <c r="E56" s="68"/>
      <c r="F56" s="68"/>
      <c r="G56" s="10"/>
      <c r="H56" s="8" t="s">
        <v>38</v>
      </c>
      <c r="I56" s="68">
        <f>-(X49/4)</f>
        <v>-9862.5</v>
      </c>
      <c r="J56" s="68"/>
      <c r="K56" s="68"/>
      <c r="L56" s="38"/>
      <c r="M56" s="39" t="s">
        <v>38</v>
      </c>
      <c r="N56" s="68">
        <f>-(X49/4)</f>
        <v>-9862.5</v>
      </c>
      <c r="O56" s="68"/>
      <c r="P56" s="68"/>
      <c r="Q56" s="38"/>
      <c r="R56" s="39" t="s">
        <v>38</v>
      </c>
      <c r="S56" s="68">
        <f>-(X49/4)</f>
        <v>-9862.5</v>
      </c>
      <c r="T56" s="68"/>
      <c r="U56" s="68"/>
      <c r="V56" s="6"/>
      <c r="W56" s="6"/>
      <c r="X56" s="70"/>
      <c r="Y56" s="70"/>
      <c r="Z56" s="70"/>
    </row>
    <row r="57" spans="1:28" ht="16.5" customHeight="1" x14ac:dyDescent="0.25">
      <c r="A57" s="49" t="s">
        <v>42</v>
      </c>
      <c r="B57" s="50"/>
      <c r="C57" s="51"/>
      <c r="D57" s="78">
        <f>SUM(D53:F56)</f>
        <v>-99.5</v>
      </c>
      <c r="E57" s="78"/>
      <c r="F57" s="78"/>
      <c r="G57" s="50"/>
      <c r="H57" s="51"/>
      <c r="I57" s="78">
        <f>SUM(I53:K56)</f>
        <v>-99.5</v>
      </c>
      <c r="J57" s="78"/>
      <c r="K57" s="78"/>
      <c r="L57" s="51"/>
      <c r="M57" s="51"/>
      <c r="N57" s="78">
        <f>SUM(N53:P56)</f>
        <v>-100.5</v>
      </c>
      <c r="O57" s="78"/>
      <c r="P57" s="78"/>
      <c r="Q57" s="51"/>
      <c r="R57" s="51"/>
      <c r="S57" s="78">
        <f>SUM(S53:U56)</f>
        <v>-100.5</v>
      </c>
      <c r="T57" s="78"/>
      <c r="U57" s="78"/>
      <c r="V57" s="51"/>
      <c r="W57" s="51"/>
      <c r="X57" s="79"/>
      <c r="Y57" s="79"/>
      <c r="Z57" s="79"/>
    </row>
    <row r="58" spans="1:28" ht="16.5" customHeight="1" x14ac:dyDescent="0.25">
      <c r="A58" s="80" t="s">
        <v>81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</row>
    <row r="59" spans="1:28" ht="45" customHeight="1" x14ac:dyDescent="0.25">
      <c r="A59" s="76" t="s">
        <v>80</v>
      </c>
      <c r="B59" s="76"/>
      <c r="C59" s="76"/>
      <c r="D59" s="76"/>
      <c r="E59" s="76"/>
      <c r="F59" s="76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</row>
  </sheetData>
  <sheetProtection algorithmName="SHA-512" hashValue="rui9bGiBSzFkFz6lRS89EbAaX+118ZpaODnzXvXbt2vfz6apIpklebjbUAPU8uwJGD1Dl015MjB8/nO9ZYdHZw==" saltValue="hSabC1hxjhzTWC0wLPyyag==" spinCount="100000" sheet="1" objects="1" scenarios="1"/>
  <mergeCells count="181">
    <mergeCell ref="D57:F57"/>
    <mergeCell ref="I57:K57"/>
    <mergeCell ref="N57:P57"/>
    <mergeCell ref="S57:U57"/>
    <mergeCell ref="X57:Z57"/>
    <mergeCell ref="A59:Z59"/>
    <mergeCell ref="D55:F55"/>
    <mergeCell ref="I55:K55"/>
    <mergeCell ref="N55:P55"/>
    <mergeCell ref="S55:U55"/>
    <mergeCell ref="X55:Z55"/>
    <mergeCell ref="D56:F56"/>
    <mergeCell ref="I56:K56"/>
    <mergeCell ref="N56:P56"/>
    <mergeCell ref="S56:U56"/>
    <mergeCell ref="X56:Z56"/>
    <mergeCell ref="A58:Z58"/>
    <mergeCell ref="D53:F53"/>
    <mergeCell ref="I53:K53"/>
    <mergeCell ref="N53:P53"/>
    <mergeCell ref="S53:U53"/>
    <mergeCell ref="X53:Z53"/>
    <mergeCell ref="D54:F54"/>
    <mergeCell ref="I54:K54"/>
    <mergeCell ref="N54:P54"/>
    <mergeCell ref="S54:U54"/>
    <mergeCell ref="X54:Z54"/>
    <mergeCell ref="A50:U50"/>
    <mergeCell ref="X50:Z50"/>
    <mergeCell ref="A51:U51"/>
    <mergeCell ref="X51:Z51"/>
    <mergeCell ref="D52:F52"/>
    <mergeCell ref="I52:K52"/>
    <mergeCell ref="N52:P52"/>
    <mergeCell ref="S52:U52"/>
    <mergeCell ref="X52:Z52"/>
    <mergeCell ref="D48:F48"/>
    <mergeCell ref="I48:K48"/>
    <mergeCell ref="N48:P48"/>
    <mergeCell ref="S48:U48"/>
    <mergeCell ref="X48:Z48"/>
    <mergeCell ref="A49:U49"/>
    <mergeCell ref="X49:Z49"/>
    <mergeCell ref="D46:F46"/>
    <mergeCell ref="I46:K46"/>
    <mergeCell ref="N46:P46"/>
    <mergeCell ref="S46:U46"/>
    <mergeCell ref="X46:Z46"/>
    <mergeCell ref="A47:Z47"/>
    <mergeCell ref="D44:F44"/>
    <mergeCell ref="I44:K44"/>
    <mergeCell ref="N44:P44"/>
    <mergeCell ref="S44:U44"/>
    <mergeCell ref="X44:Z44"/>
    <mergeCell ref="D45:F45"/>
    <mergeCell ref="I45:K45"/>
    <mergeCell ref="N45:P45"/>
    <mergeCell ref="S45:U45"/>
    <mergeCell ref="X45:Z45"/>
    <mergeCell ref="D42:F42"/>
    <mergeCell ref="I42:K42"/>
    <mergeCell ref="N42:P42"/>
    <mergeCell ref="S42:U42"/>
    <mergeCell ref="X42:Z42"/>
    <mergeCell ref="D43:F43"/>
    <mergeCell ref="I43:K43"/>
    <mergeCell ref="N43:P43"/>
    <mergeCell ref="S43:U43"/>
    <mergeCell ref="X43:Z43"/>
    <mergeCell ref="X36:Z36"/>
    <mergeCell ref="X37:Z37"/>
    <mergeCell ref="X38:Z38"/>
    <mergeCell ref="X39:Z39"/>
    <mergeCell ref="X40:Z40"/>
    <mergeCell ref="D41:F41"/>
    <mergeCell ref="I41:K41"/>
    <mergeCell ref="N41:P41"/>
    <mergeCell ref="S41:U41"/>
    <mergeCell ref="X30:Z30"/>
    <mergeCell ref="X31:Z31"/>
    <mergeCell ref="X32:Z32"/>
    <mergeCell ref="X33:Z33"/>
    <mergeCell ref="X34:Z34"/>
    <mergeCell ref="X35:Z35"/>
    <mergeCell ref="X24:Z24"/>
    <mergeCell ref="X25:Z25"/>
    <mergeCell ref="X26:Z26"/>
    <mergeCell ref="X27:Z27"/>
    <mergeCell ref="X28:Z28"/>
    <mergeCell ref="X29:Z29"/>
    <mergeCell ref="D19:F19"/>
    <mergeCell ref="I19:K19"/>
    <mergeCell ref="N19:P19"/>
    <mergeCell ref="S19:U19"/>
    <mergeCell ref="X19:Z19"/>
    <mergeCell ref="A22:Z22"/>
    <mergeCell ref="D23:F23"/>
    <mergeCell ref="I23:K23"/>
    <mergeCell ref="N23:P23"/>
    <mergeCell ref="S23:U23"/>
    <mergeCell ref="X23:Z23"/>
    <mergeCell ref="D20:F20"/>
    <mergeCell ref="I20:K20"/>
    <mergeCell ref="N20:P20"/>
    <mergeCell ref="S20:U20"/>
    <mergeCell ref="X20:Z20"/>
    <mergeCell ref="D21:F21"/>
    <mergeCell ref="I21:K21"/>
    <mergeCell ref="N21:P21"/>
    <mergeCell ref="S21:U21"/>
    <mergeCell ref="X21:Z21"/>
    <mergeCell ref="D17:F17"/>
    <mergeCell ref="I17:K17"/>
    <mergeCell ref="N17:P17"/>
    <mergeCell ref="S17:U17"/>
    <mergeCell ref="X17:Z17"/>
    <mergeCell ref="D18:F18"/>
    <mergeCell ref="I18:K18"/>
    <mergeCell ref="N18:P18"/>
    <mergeCell ref="S18:U18"/>
    <mergeCell ref="X18:Z18"/>
    <mergeCell ref="D15:F15"/>
    <mergeCell ref="I15:K15"/>
    <mergeCell ref="N15:P15"/>
    <mergeCell ref="S15:U15"/>
    <mergeCell ref="X15:Z15"/>
    <mergeCell ref="D16:F16"/>
    <mergeCell ref="I16:K16"/>
    <mergeCell ref="N16:P16"/>
    <mergeCell ref="S16:U16"/>
    <mergeCell ref="X16:Z16"/>
    <mergeCell ref="A13:Z13"/>
    <mergeCell ref="D14:F14"/>
    <mergeCell ref="I14:K14"/>
    <mergeCell ref="N14:P14"/>
    <mergeCell ref="S14:U14"/>
    <mergeCell ref="X14:Z14"/>
    <mergeCell ref="D11:F11"/>
    <mergeCell ref="I11:K11"/>
    <mergeCell ref="N11:P11"/>
    <mergeCell ref="S11:U11"/>
    <mergeCell ref="X11:Z11"/>
    <mergeCell ref="D12:F12"/>
    <mergeCell ref="I12:K12"/>
    <mergeCell ref="N12:P12"/>
    <mergeCell ref="S12:U12"/>
    <mergeCell ref="X12:Z12"/>
    <mergeCell ref="A10:Z10"/>
    <mergeCell ref="D7:F7"/>
    <mergeCell ref="I7:K7"/>
    <mergeCell ref="N7:P7"/>
    <mergeCell ref="S7:U7"/>
    <mergeCell ref="X7:Z7"/>
    <mergeCell ref="D8:F8"/>
    <mergeCell ref="I8:K8"/>
    <mergeCell ref="N8:P8"/>
    <mergeCell ref="S8:U8"/>
    <mergeCell ref="X8:Z8"/>
    <mergeCell ref="D6:F6"/>
    <mergeCell ref="I6:K6"/>
    <mergeCell ref="N6:P6"/>
    <mergeCell ref="S6:U6"/>
    <mergeCell ref="X6:Z6"/>
    <mergeCell ref="D9:F9"/>
    <mergeCell ref="I9:K9"/>
    <mergeCell ref="N9:P9"/>
    <mergeCell ref="S9:U9"/>
    <mergeCell ref="X9:Z9"/>
    <mergeCell ref="A1:Z1"/>
    <mergeCell ref="A2:Z2"/>
    <mergeCell ref="A3:Z3"/>
    <mergeCell ref="D4:F4"/>
    <mergeCell ref="I4:K4"/>
    <mergeCell ref="N4:P4"/>
    <mergeCell ref="S4:U4"/>
    <mergeCell ref="X4:Z4"/>
    <mergeCell ref="D5:F5"/>
    <mergeCell ref="I5:K5"/>
    <mergeCell ref="N5:P5"/>
    <mergeCell ref="S5:U5"/>
    <mergeCell ref="X5:Z5"/>
  </mergeCells>
  <conditionalFormatting sqref="X45:Z45">
    <cfRule type="expression" dxfId="11" priority="10">
      <formula>$X$45&gt;$X$46</formula>
    </cfRule>
  </conditionalFormatting>
  <conditionalFormatting sqref="A47 G47:Z47">
    <cfRule type="expression" dxfId="10" priority="6">
      <formula>$X$45&lt;=$X$46</formula>
    </cfRule>
    <cfRule type="expression" dxfId="9" priority="8">
      <formula>$X$45&gt;$X$46</formula>
    </cfRule>
  </conditionalFormatting>
  <conditionalFormatting sqref="X49:Z49">
    <cfRule type="expression" dxfId="8" priority="5">
      <formula>$X$45&gt;$X$46</formula>
    </cfRule>
  </conditionalFormatting>
  <conditionalFormatting sqref="B47:F47">
    <cfRule type="expression" dxfId="7" priority="1">
      <formula>$X$45&lt;=$X$46</formula>
    </cfRule>
    <cfRule type="expression" dxfId="6" priority="2">
      <formula>$X$45&gt;$X$46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21C7EF08-694D-4FC1-9FF1-AC67CB74097E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$X$46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X45:Z45</xm:sqref>
        </x14:conditionalFormatting>
        <x14:conditionalFormatting xmlns:xm="http://schemas.microsoft.com/office/excel/2006/main">
          <x14:cfRule type="iconSet" priority="9" id="{80AE785C-3E4E-40BB-966F-55E8667BF33B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$X$46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A47 G47:Z47</xm:sqref>
        </x14:conditionalFormatting>
        <x14:conditionalFormatting xmlns:xm="http://schemas.microsoft.com/office/excel/2006/main">
          <x14:cfRule type="iconSet" priority="4" id="{9A6A217F-B7C0-4F21-B77A-EDD4AD09DAA5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$X$46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X49:Z49</xm:sqref>
        </x14:conditionalFormatting>
        <x14:conditionalFormatting xmlns:xm="http://schemas.microsoft.com/office/excel/2006/main">
          <x14:cfRule type="iconSet" priority="3" id="{2C8C6FF6-F17E-4659-868F-86FFA5413ED8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$X$46</xm:f>
              </x14:cfvo>
              <x14:cfIcon iconSet="3Symbols" iconId="1"/>
              <x14:cfIcon iconSet="3Symbols" iconId="2"/>
              <x14:cfIcon iconSet="3Symbols" iconId="0"/>
            </x14:iconSet>
          </x14:cfRule>
          <xm:sqref>B47:F47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workbookViewId="0">
      <selection sqref="A1:K1"/>
    </sheetView>
  </sheetViews>
  <sheetFormatPr defaultColWidth="9.140625" defaultRowHeight="15" x14ac:dyDescent="0.25"/>
  <cols>
    <col min="1" max="1" width="44" style="34" customWidth="1"/>
    <col min="2" max="2" width="1.7109375" style="35" customWidth="1"/>
    <col min="3" max="3" width="1.7109375" style="36" customWidth="1"/>
    <col min="4" max="6" width="12.7109375" style="13" customWidth="1"/>
    <col min="7" max="8" width="1.7109375" style="37" customWidth="1"/>
    <col min="9" max="11" width="12.7109375" style="22" customWidth="1"/>
    <col min="12" max="16384" width="9.140625" style="13"/>
  </cols>
  <sheetData>
    <row r="1" spans="1:11" s="12" customFormat="1" ht="25.5" x14ac:dyDescent="0.35">
      <c r="A1" s="92" t="s">
        <v>83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s="12" customFormat="1" ht="23.25" x14ac:dyDescent="0.3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s="12" customFormat="1" ht="45" customHeight="1" x14ac:dyDescent="0.35">
      <c r="A3" s="88" t="s">
        <v>82</v>
      </c>
      <c r="B3" s="88"/>
      <c r="C3" s="88"/>
      <c r="D3" s="88"/>
      <c r="E3" s="88"/>
      <c r="F3" s="88"/>
      <c r="G3" s="89"/>
      <c r="H3" s="89"/>
      <c r="I3" s="89"/>
      <c r="J3" s="89"/>
      <c r="K3" s="89"/>
    </row>
    <row r="4" spans="1:11" s="14" customFormat="1" ht="21" customHeight="1" x14ac:dyDescent="0.35">
      <c r="A4" s="1" t="s">
        <v>56</v>
      </c>
      <c r="B4" s="2"/>
      <c r="C4" s="3"/>
      <c r="D4" s="53" t="s">
        <v>67</v>
      </c>
      <c r="E4" s="53"/>
      <c r="F4" s="53"/>
      <c r="G4" s="2"/>
      <c r="H4" s="3"/>
      <c r="I4" s="53" t="s">
        <v>24</v>
      </c>
      <c r="J4" s="53"/>
      <c r="K4" s="53"/>
    </row>
    <row r="5" spans="1:11" s="14" customFormat="1" ht="15" customHeight="1" x14ac:dyDescent="0.25">
      <c r="A5" s="5" t="s">
        <v>54</v>
      </c>
      <c r="B5" s="6"/>
      <c r="C5" s="6"/>
      <c r="D5" s="70">
        <v>8807</v>
      </c>
      <c r="E5" s="70"/>
      <c r="F5" s="70"/>
      <c r="G5" s="6"/>
      <c r="H5" s="6"/>
      <c r="I5" s="70">
        <f>D5</f>
        <v>8807</v>
      </c>
      <c r="J5" s="70"/>
      <c r="K5" s="70"/>
    </row>
    <row r="6" spans="1:11" ht="15" customHeight="1" x14ac:dyDescent="0.25">
      <c r="A6" s="7" t="s">
        <v>9</v>
      </c>
      <c r="B6" s="6"/>
      <c r="C6" s="8" t="s">
        <v>38</v>
      </c>
      <c r="D6" s="68">
        <v>188</v>
      </c>
      <c r="E6" s="68"/>
      <c r="F6" s="68"/>
      <c r="G6" s="6"/>
      <c r="H6" s="8" t="s">
        <v>38</v>
      </c>
      <c r="I6" s="68">
        <f>D6</f>
        <v>188</v>
      </c>
      <c r="J6" s="68"/>
      <c r="K6" s="68"/>
    </row>
    <row r="7" spans="1:11" ht="15" customHeight="1" x14ac:dyDescent="0.25">
      <c r="A7" s="9" t="s">
        <v>55</v>
      </c>
      <c r="B7" s="10"/>
      <c r="C7" s="6"/>
      <c r="D7" s="72">
        <f>SUM(D5:F6)</f>
        <v>8995</v>
      </c>
      <c r="E7" s="72"/>
      <c r="F7" s="72"/>
      <c r="G7" s="10"/>
      <c r="H7" s="6"/>
      <c r="I7" s="72">
        <f>SUM(I5:K6)</f>
        <v>8995</v>
      </c>
      <c r="J7" s="72"/>
      <c r="K7" s="72"/>
    </row>
    <row r="8" spans="1:11" ht="21" customHeight="1" x14ac:dyDescent="0.35">
      <c r="A8" s="11" t="s">
        <v>65</v>
      </c>
      <c r="B8" s="2"/>
      <c r="C8" s="3"/>
      <c r="D8" s="53" t="s">
        <v>67</v>
      </c>
      <c r="E8" s="53"/>
      <c r="F8" s="53"/>
      <c r="G8" s="2"/>
      <c r="H8" s="3"/>
      <c r="I8" s="53" t="s">
        <v>24</v>
      </c>
      <c r="J8" s="53"/>
      <c r="K8" s="53"/>
    </row>
    <row r="9" spans="1:11" ht="15.75" customHeight="1" x14ac:dyDescent="0.25">
      <c r="A9" s="5" t="s">
        <v>8</v>
      </c>
      <c r="B9" s="10"/>
      <c r="C9" s="6" t="s">
        <v>38</v>
      </c>
      <c r="D9" s="70">
        <v>133</v>
      </c>
      <c r="E9" s="70"/>
      <c r="F9" s="70"/>
      <c r="G9" s="10"/>
      <c r="H9" s="6" t="s">
        <v>38</v>
      </c>
      <c r="I9" s="70">
        <f>D9</f>
        <v>133</v>
      </c>
      <c r="J9" s="70"/>
      <c r="K9" s="70"/>
    </row>
    <row r="10" spans="1:11" ht="30" customHeight="1" thickBot="1" x14ac:dyDescent="0.3">
      <c r="A10" s="90" t="s">
        <v>63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</row>
    <row r="11" spans="1:11" ht="15" customHeight="1" x14ac:dyDescent="0.25">
      <c r="A11" s="5" t="s">
        <v>51</v>
      </c>
      <c r="B11" s="10"/>
      <c r="C11" s="15" t="s">
        <v>58</v>
      </c>
      <c r="D11" s="85">
        <v>0</v>
      </c>
      <c r="E11" s="86"/>
      <c r="F11" s="87"/>
      <c r="G11" s="6"/>
      <c r="H11" s="8" t="s">
        <v>58</v>
      </c>
      <c r="I11" s="68">
        <f>D11</f>
        <v>0</v>
      </c>
      <c r="J11" s="68"/>
      <c r="K11" s="68"/>
    </row>
    <row r="12" spans="1:11" s="16" customFormat="1" ht="15" customHeight="1" x14ac:dyDescent="0.25">
      <c r="A12" s="9" t="s">
        <v>66</v>
      </c>
      <c r="B12" s="10"/>
      <c r="C12" s="6"/>
      <c r="D12" s="72">
        <f>(SUM(D7,D8))-(SUM(D11))</f>
        <v>8995</v>
      </c>
      <c r="E12" s="72"/>
      <c r="F12" s="72"/>
      <c r="G12" s="6"/>
      <c r="H12" s="6"/>
      <c r="I12" s="72">
        <f>D12</f>
        <v>8995</v>
      </c>
      <c r="J12" s="72"/>
      <c r="K12" s="72"/>
    </row>
    <row r="13" spans="1:11" s="14" customFormat="1" ht="60" customHeight="1" x14ac:dyDescent="0.25">
      <c r="A13" s="88" t="s">
        <v>84</v>
      </c>
      <c r="B13" s="88"/>
      <c r="C13" s="88"/>
      <c r="D13" s="88"/>
      <c r="E13" s="88"/>
      <c r="F13" s="88"/>
      <c r="G13" s="89"/>
      <c r="H13" s="89"/>
      <c r="I13" s="89"/>
      <c r="J13" s="89"/>
      <c r="K13" s="89"/>
    </row>
    <row r="14" spans="1:11" ht="21" customHeight="1" thickBot="1" x14ac:dyDescent="0.4">
      <c r="A14" s="1" t="s">
        <v>36</v>
      </c>
      <c r="B14" s="2"/>
      <c r="C14" s="3"/>
      <c r="D14" s="53" t="s">
        <v>67</v>
      </c>
      <c r="E14" s="53"/>
      <c r="F14" s="53"/>
      <c r="G14" s="4"/>
      <c r="H14" s="4"/>
      <c r="I14" s="53" t="s">
        <v>24</v>
      </c>
      <c r="J14" s="53"/>
      <c r="K14" s="53"/>
    </row>
    <row r="15" spans="1:11" ht="15" customHeight="1" thickBot="1" x14ac:dyDescent="0.3">
      <c r="A15" s="5" t="s">
        <v>10</v>
      </c>
      <c r="B15" s="10"/>
      <c r="C15" s="6"/>
      <c r="D15" s="70">
        <f>I15*0.98934</f>
        <v>0</v>
      </c>
      <c r="E15" s="70"/>
      <c r="F15" s="70"/>
      <c r="G15" s="6"/>
      <c r="H15" s="6"/>
      <c r="I15" s="82">
        <v>0</v>
      </c>
      <c r="J15" s="83"/>
      <c r="K15" s="84"/>
    </row>
    <row r="16" spans="1:11" ht="15" customHeight="1" thickBot="1" x14ac:dyDescent="0.3">
      <c r="A16" s="5" t="s">
        <v>11</v>
      </c>
      <c r="B16" s="10"/>
      <c r="C16" s="6"/>
      <c r="D16" s="70">
        <f>I16</f>
        <v>0</v>
      </c>
      <c r="E16" s="70"/>
      <c r="F16" s="70"/>
      <c r="G16" s="6"/>
      <c r="H16" s="6"/>
      <c r="I16" s="82">
        <v>0</v>
      </c>
      <c r="J16" s="83"/>
      <c r="K16" s="84"/>
    </row>
    <row r="17" spans="1:11" ht="15" customHeight="1" thickBot="1" x14ac:dyDescent="0.3">
      <c r="A17" s="5" t="s">
        <v>12</v>
      </c>
      <c r="B17" s="10"/>
      <c r="C17" s="6"/>
      <c r="D17" s="70">
        <f>I17</f>
        <v>0</v>
      </c>
      <c r="E17" s="70"/>
      <c r="F17" s="70"/>
      <c r="G17" s="6"/>
      <c r="H17" s="6"/>
      <c r="I17" s="82">
        <v>0</v>
      </c>
      <c r="J17" s="83"/>
      <c r="K17" s="84"/>
    </row>
    <row r="18" spans="1:11" ht="15" customHeight="1" x14ac:dyDescent="0.25">
      <c r="A18" s="7" t="s">
        <v>7</v>
      </c>
      <c r="B18" s="10"/>
      <c r="C18" s="8" t="s">
        <v>38</v>
      </c>
      <c r="D18" s="68">
        <f>I18</f>
        <v>0</v>
      </c>
      <c r="E18" s="68"/>
      <c r="F18" s="68"/>
      <c r="G18" s="6"/>
      <c r="H18" s="15" t="s">
        <v>38</v>
      </c>
      <c r="I18" s="85">
        <v>0</v>
      </c>
      <c r="J18" s="86"/>
      <c r="K18" s="87"/>
    </row>
    <row r="19" spans="1:11" ht="15" customHeight="1" x14ac:dyDescent="0.25">
      <c r="A19" s="9" t="s">
        <v>34</v>
      </c>
      <c r="B19" s="10"/>
      <c r="C19" s="6"/>
      <c r="D19" s="70">
        <f>SUM(D15:F18)</f>
        <v>0</v>
      </c>
      <c r="E19" s="70"/>
      <c r="F19" s="70"/>
      <c r="G19" s="6"/>
      <c r="H19" s="6"/>
      <c r="I19" s="70">
        <f>D19</f>
        <v>0</v>
      </c>
      <c r="J19" s="70"/>
      <c r="K19" s="70"/>
    </row>
    <row r="20" spans="1:11" ht="15" customHeight="1" x14ac:dyDescent="0.25">
      <c r="A20" s="17" t="s">
        <v>57</v>
      </c>
      <c r="B20" s="10"/>
      <c r="C20" s="8" t="s">
        <v>58</v>
      </c>
      <c r="D20" s="68">
        <f>D12</f>
        <v>8995</v>
      </c>
      <c r="E20" s="68"/>
      <c r="F20" s="68"/>
      <c r="G20" s="6"/>
      <c r="H20" s="8" t="s">
        <v>58</v>
      </c>
      <c r="I20" s="68">
        <f>I12</f>
        <v>8995</v>
      </c>
      <c r="J20" s="68"/>
      <c r="K20" s="68"/>
    </row>
    <row r="21" spans="1:11" ht="15" customHeight="1" x14ac:dyDescent="0.25">
      <c r="A21" s="9" t="s">
        <v>32</v>
      </c>
      <c r="B21" s="10"/>
      <c r="C21" s="6"/>
      <c r="D21" s="72">
        <f>D20-D19</f>
        <v>8995</v>
      </c>
      <c r="E21" s="72"/>
      <c r="F21" s="72"/>
      <c r="G21" s="6"/>
      <c r="H21" s="6"/>
      <c r="I21" s="72">
        <f>I20-I19</f>
        <v>8995</v>
      </c>
      <c r="J21" s="72"/>
      <c r="K21" s="72"/>
    </row>
    <row r="22" spans="1:11" ht="60" customHeight="1" x14ac:dyDescent="0.25">
      <c r="A22" s="73" t="s">
        <v>64</v>
      </c>
      <c r="B22" s="73"/>
      <c r="C22" s="73"/>
      <c r="D22" s="73"/>
      <c r="E22" s="73"/>
      <c r="F22" s="73"/>
      <c r="G22" s="74"/>
      <c r="H22" s="74"/>
      <c r="I22" s="74"/>
      <c r="J22" s="74"/>
      <c r="K22" s="74"/>
    </row>
    <row r="23" spans="1:11" ht="21" customHeight="1" x14ac:dyDescent="0.35">
      <c r="A23" s="1" t="s">
        <v>35</v>
      </c>
      <c r="B23" s="2"/>
      <c r="C23" s="3"/>
      <c r="D23" s="53" t="s">
        <v>67</v>
      </c>
      <c r="E23" s="53"/>
      <c r="F23" s="53"/>
      <c r="G23" s="4"/>
      <c r="H23" s="4"/>
      <c r="I23" s="53"/>
      <c r="J23" s="53"/>
      <c r="K23" s="53"/>
    </row>
    <row r="24" spans="1:11" ht="15" customHeight="1" thickBot="1" x14ac:dyDescent="0.3">
      <c r="A24" s="18" t="s">
        <v>59</v>
      </c>
      <c r="B24" s="10"/>
      <c r="C24" s="6"/>
      <c r="D24" s="48" t="s">
        <v>68</v>
      </c>
      <c r="E24" s="48" t="s">
        <v>69</v>
      </c>
      <c r="F24" s="48" t="s">
        <v>70</v>
      </c>
      <c r="G24" s="6"/>
      <c r="H24" s="6"/>
      <c r="I24" s="75" t="s">
        <v>24</v>
      </c>
      <c r="J24" s="75"/>
      <c r="K24" s="75"/>
    </row>
    <row r="25" spans="1:11" ht="15" customHeight="1" thickBot="1" x14ac:dyDescent="0.3">
      <c r="A25" s="5" t="s">
        <v>0</v>
      </c>
      <c r="B25" s="10"/>
      <c r="C25" s="6"/>
      <c r="D25" s="42">
        <v>0</v>
      </c>
      <c r="E25" s="46">
        <f t="shared" ref="E25:E39" si="0">D25</f>
        <v>0</v>
      </c>
      <c r="F25" s="46">
        <f t="shared" ref="F25:F38" si="1">D25</f>
        <v>0</v>
      </c>
      <c r="G25" s="6"/>
      <c r="H25" s="6"/>
      <c r="I25" s="70">
        <f t="shared" ref="I25:I40" si="2">SUM(D25,E25,F25)</f>
        <v>0</v>
      </c>
      <c r="J25" s="70"/>
      <c r="K25" s="70"/>
    </row>
    <row r="26" spans="1:11" ht="15" customHeight="1" thickBot="1" x14ac:dyDescent="0.3">
      <c r="A26" s="5" t="s">
        <v>1</v>
      </c>
      <c r="B26" s="10"/>
      <c r="C26" s="6"/>
      <c r="D26" s="42">
        <v>0</v>
      </c>
      <c r="E26" s="46">
        <f t="shared" si="0"/>
        <v>0</v>
      </c>
      <c r="F26" s="46">
        <f t="shared" si="1"/>
        <v>0</v>
      </c>
      <c r="G26" s="6"/>
      <c r="H26" s="6"/>
      <c r="I26" s="70">
        <f t="shared" si="2"/>
        <v>0</v>
      </c>
      <c r="J26" s="70"/>
      <c r="K26" s="70"/>
    </row>
    <row r="27" spans="1:11" ht="15" customHeight="1" thickBot="1" x14ac:dyDescent="0.3">
      <c r="A27" s="5" t="s">
        <v>5</v>
      </c>
      <c r="B27" s="10"/>
      <c r="C27" s="6"/>
      <c r="D27" s="42">
        <v>0</v>
      </c>
      <c r="E27" s="46">
        <f t="shared" si="0"/>
        <v>0</v>
      </c>
      <c r="F27" s="46">
        <f t="shared" si="1"/>
        <v>0</v>
      </c>
      <c r="G27" s="6"/>
      <c r="H27" s="6"/>
      <c r="I27" s="70">
        <f t="shared" si="2"/>
        <v>0</v>
      </c>
      <c r="J27" s="70"/>
      <c r="K27" s="70"/>
    </row>
    <row r="28" spans="1:11" ht="15" customHeight="1" thickBot="1" x14ac:dyDescent="0.3">
      <c r="A28" s="5" t="s">
        <v>4</v>
      </c>
      <c r="B28" s="10"/>
      <c r="C28" s="6"/>
      <c r="D28" s="42">
        <v>0</v>
      </c>
      <c r="E28" s="46">
        <f t="shared" si="0"/>
        <v>0</v>
      </c>
      <c r="F28" s="46">
        <f t="shared" si="1"/>
        <v>0</v>
      </c>
      <c r="G28" s="6"/>
      <c r="H28" s="6"/>
      <c r="I28" s="70">
        <f t="shared" si="2"/>
        <v>0</v>
      </c>
      <c r="J28" s="70"/>
      <c r="K28" s="70"/>
    </row>
    <row r="29" spans="1:11" ht="15" customHeight="1" thickBot="1" x14ac:dyDescent="0.3">
      <c r="A29" s="5" t="s">
        <v>2</v>
      </c>
      <c r="B29" s="10"/>
      <c r="C29" s="6"/>
      <c r="D29" s="42">
        <v>0</v>
      </c>
      <c r="E29" s="46">
        <f t="shared" si="0"/>
        <v>0</v>
      </c>
      <c r="F29" s="46">
        <f>D29</f>
        <v>0</v>
      </c>
      <c r="G29" s="6"/>
      <c r="H29" s="6"/>
      <c r="I29" s="70">
        <f t="shared" si="2"/>
        <v>0</v>
      </c>
      <c r="J29" s="70"/>
      <c r="K29" s="70"/>
    </row>
    <row r="30" spans="1:11" ht="15" customHeight="1" thickBot="1" x14ac:dyDescent="0.3">
      <c r="A30" s="5" t="s">
        <v>6</v>
      </c>
      <c r="B30" s="10"/>
      <c r="C30" s="6"/>
      <c r="D30" s="42">
        <v>0</v>
      </c>
      <c r="E30" s="46">
        <f t="shared" si="0"/>
        <v>0</v>
      </c>
      <c r="F30" s="46">
        <f>D30</f>
        <v>0</v>
      </c>
      <c r="G30" s="6"/>
      <c r="H30" s="6"/>
      <c r="I30" s="70">
        <f t="shared" si="2"/>
        <v>0</v>
      </c>
      <c r="J30" s="70"/>
      <c r="K30" s="70"/>
    </row>
    <row r="31" spans="1:11" ht="15" customHeight="1" thickBot="1" x14ac:dyDescent="0.3">
      <c r="A31" s="5" t="s">
        <v>71</v>
      </c>
      <c r="B31" s="10"/>
      <c r="C31" s="6"/>
      <c r="D31" s="42">
        <v>0</v>
      </c>
      <c r="E31" s="46">
        <f t="shared" si="0"/>
        <v>0</v>
      </c>
      <c r="F31" s="46">
        <f t="shared" si="1"/>
        <v>0</v>
      </c>
      <c r="G31" s="6"/>
      <c r="H31" s="6"/>
      <c r="I31" s="70">
        <f t="shared" si="2"/>
        <v>0</v>
      </c>
      <c r="J31" s="70"/>
      <c r="K31" s="70"/>
    </row>
    <row r="32" spans="1:11" s="21" customFormat="1" ht="15" customHeight="1" thickBot="1" x14ac:dyDescent="0.3">
      <c r="A32" s="5" t="s">
        <v>3</v>
      </c>
      <c r="B32" s="10"/>
      <c r="C32" s="6"/>
      <c r="D32" s="42">
        <v>0</v>
      </c>
      <c r="E32" s="46">
        <f t="shared" si="0"/>
        <v>0</v>
      </c>
      <c r="F32" s="46">
        <f t="shared" si="1"/>
        <v>0</v>
      </c>
      <c r="G32" s="6"/>
      <c r="H32" s="6"/>
      <c r="I32" s="70">
        <f t="shared" si="2"/>
        <v>0</v>
      </c>
      <c r="J32" s="70"/>
      <c r="K32" s="70"/>
    </row>
    <row r="33" spans="1:13" s="22" customFormat="1" ht="15" customHeight="1" thickBot="1" x14ac:dyDescent="0.3">
      <c r="A33" s="19" t="s">
        <v>25</v>
      </c>
      <c r="B33" s="10"/>
      <c r="C33" s="6"/>
      <c r="D33" s="42">
        <v>0</v>
      </c>
      <c r="E33" s="46">
        <f t="shared" si="0"/>
        <v>0</v>
      </c>
      <c r="F33" s="46">
        <f>D33</f>
        <v>0</v>
      </c>
      <c r="G33" s="6"/>
      <c r="H33" s="6"/>
      <c r="I33" s="70">
        <f t="shared" si="2"/>
        <v>0</v>
      </c>
      <c r="J33" s="70"/>
      <c r="K33" s="70"/>
    </row>
    <row r="34" spans="1:13" ht="15" customHeight="1" thickBot="1" x14ac:dyDescent="0.3">
      <c r="A34" s="19" t="s">
        <v>28</v>
      </c>
      <c r="B34" s="10"/>
      <c r="C34" s="6"/>
      <c r="D34" s="42">
        <v>0</v>
      </c>
      <c r="E34" s="46">
        <f t="shared" si="0"/>
        <v>0</v>
      </c>
      <c r="F34" s="46">
        <f t="shared" si="1"/>
        <v>0</v>
      </c>
      <c r="G34" s="6"/>
      <c r="H34" s="6"/>
      <c r="I34" s="70">
        <f t="shared" si="2"/>
        <v>0</v>
      </c>
      <c r="J34" s="70"/>
      <c r="K34" s="70"/>
    </row>
    <row r="35" spans="1:13" ht="15" customHeight="1" thickBot="1" x14ac:dyDescent="0.3">
      <c r="A35" s="19" t="s">
        <v>26</v>
      </c>
      <c r="B35" s="10"/>
      <c r="C35" s="6"/>
      <c r="D35" s="42">
        <v>0</v>
      </c>
      <c r="E35" s="46">
        <f>D35</f>
        <v>0</v>
      </c>
      <c r="F35" s="46">
        <f t="shared" si="1"/>
        <v>0</v>
      </c>
      <c r="G35" s="6"/>
      <c r="H35" s="6"/>
      <c r="I35" s="70">
        <f t="shared" si="2"/>
        <v>0</v>
      </c>
      <c r="J35" s="70"/>
      <c r="K35" s="70"/>
    </row>
    <row r="36" spans="1:13" ht="15" customHeight="1" thickBot="1" x14ac:dyDescent="0.3">
      <c r="A36" s="19" t="s">
        <v>27</v>
      </c>
      <c r="B36" s="10"/>
      <c r="C36" s="6"/>
      <c r="D36" s="42">
        <v>0</v>
      </c>
      <c r="E36" s="46">
        <f t="shared" si="0"/>
        <v>0</v>
      </c>
      <c r="F36" s="46">
        <f t="shared" si="1"/>
        <v>0</v>
      </c>
      <c r="G36" s="6"/>
      <c r="H36" s="6"/>
      <c r="I36" s="70">
        <f t="shared" si="2"/>
        <v>0</v>
      </c>
      <c r="J36" s="70"/>
      <c r="K36" s="70"/>
    </row>
    <row r="37" spans="1:13" s="26" customFormat="1" ht="15" customHeight="1" thickBot="1" x14ac:dyDescent="0.3">
      <c r="A37" s="19" t="s">
        <v>33</v>
      </c>
      <c r="B37" s="10"/>
      <c r="C37" s="6"/>
      <c r="D37" s="42">
        <v>0</v>
      </c>
      <c r="E37" s="46">
        <f t="shared" si="0"/>
        <v>0</v>
      </c>
      <c r="F37" s="46">
        <f t="shared" si="1"/>
        <v>0</v>
      </c>
      <c r="G37" s="6"/>
      <c r="H37" s="6"/>
      <c r="I37" s="70">
        <f t="shared" si="2"/>
        <v>0</v>
      </c>
      <c r="J37" s="70"/>
      <c r="K37" s="70"/>
    </row>
    <row r="38" spans="1:13" s="26" customFormat="1" ht="15" customHeight="1" thickBot="1" x14ac:dyDescent="0.3">
      <c r="A38" s="19" t="s">
        <v>33</v>
      </c>
      <c r="B38" s="10"/>
      <c r="C38" s="6"/>
      <c r="D38" s="43">
        <v>0</v>
      </c>
      <c r="E38" s="46">
        <f>D38</f>
        <v>0</v>
      </c>
      <c r="F38" s="46">
        <f t="shared" si="1"/>
        <v>0</v>
      </c>
      <c r="G38" s="6"/>
      <c r="H38" s="6"/>
      <c r="I38" s="70">
        <f t="shared" si="2"/>
        <v>0</v>
      </c>
      <c r="J38" s="70"/>
      <c r="K38" s="70"/>
    </row>
    <row r="39" spans="1:13" ht="15" customHeight="1" x14ac:dyDescent="0.25">
      <c r="A39" s="20" t="s">
        <v>33</v>
      </c>
      <c r="B39" s="10"/>
      <c r="C39" s="15" t="s">
        <v>38</v>
      </c>
      <c r="D39" s="44">
        <v>0</v>
      </c>
      <c r="E39" s="47">
        <f t="shared" si="0"/>
        <v>0</v>
      </c>
      <c r="F39" s="47">
        <f>D39</f>
        <v>0</v>
      </c>
      <c r="G39" s="6"/>
      <c r="H39" s="8" t="s">
        <v>38</v>
      </c>
      <c r="I39" s="70">
        <f t="shared" si="2"/>
        <v>0</v>
      </c>
      <c r="J39" s="70"/>
      <c r="K39" s="70"/>
      <c r="L39" s="29" t="s">
        <v>43</v>
      </c>
      <c r="M39" s="29" t="s">
        <v>47</v>
      </c>
    </row>
    <row r="40" spans="1:13" ht="15" customHeight="1" x14ac:dyDescent="0.25">
      <c r="A40" s="9" t="s">
        <v>37</v>
      </c>
      <c r="B40" s="10"/>
      <c r="C40" s="6"/>
      <c r="D40" s="46">
        <f>SUM(D25:D39)</f>
        <v>0</v>
      </c>
      <c r="E40" s="46">
        <f>SUM(E25:E39)</f>
        <v>0</v>
      </c>
      <c r="F40" s="46">
        <f>SUM(F25:F39)</f>
        <v>0</v>
      </c>
      <c r="G40" s="6"/>
      <c r="H40" s="6"/>
      <c r="I40" s="81">
        <f t="shared" si="2"/>
        <v>0</v>
      </c>
      <c r="J40" s="81"/>
      <c r="K40" s="81"/>
    </row>
    <row r="41" spans="1:13" ht="15" customHeight="1" x14ac:dyDescent="0.25">
      <c r="A41" s="9" t="s">
        <v>60</v>
      </c>
      <c r="B41" s="10"/>
      <c r="C41" s="6"/>
      <c r="D41" s="70">
        <f>SUM(D40,E40,F40)</f>
        <v>0</v>
      </c>
      <c r="E41" s="70"/>
      <c r="F41" s="70"/>
      <c r="G41" s="6"/>
      <c r="H41" s="6"/>
      <c r="I41" s="46"/>
      <c r="J41" s="46"/>
      <c r="K41" s="46"/>
      <c r="L41" s="29" t="s">
        <v>44</v>
      </c>
      <c r="M41" s="29" t="s">
        <v>48</v>
      </c>
    </row>
    <row r="42" spans="1:13" ht="21" customHeight="1" x14ac:dyDescent="0.35">
      <c r="A42" s="1" t="s">
        <v>40</v>
      </c>
      <c r="B42" s="2"/>
      <c r="C42" s="3"/>
      <c r="D42" s="53" t="s">
        <v>67</v>
      </c>
      <c r="E42" s="53"/>
      <c r="F42" s="53"/>
      <c r="G42" s="4"/>
      <c r="H42" s="4"/>
      <c r="I42" s="53" t="s">
        <v>24</v>
      </c>
      <c r="J42" s="53"/>
      <c r="K42" s="53"/>
      <c r="L42" s="29" t="s">
        <v>45</v>
      </c>
      <c r="M42" s="29" t="s">
        <v>50</v>
      </c>
    </row>
    <row r="43" spans="1:13" ht="15" customHeight="1" x14ac:dyDescent="0.25">
      <c r="A43" s="9" t="s">
        <v>32</v>
      </c>
      <c r="B43" s="10"/>
      <c r="C43" s="6"/>
      <c r="D43" s="70">
        <f>D21</f>
        <v>8995</v>
      </c>
      <c r="E43" s="70"/>
      <c r="F43" s="70"/>
      <c r="G43" s="6"/>
      <c r="H43" s="6"/>
      <c r="I43" s="70">
        <f>I21</f>
        <v>8995</v>
      </c>
      <c r="J43" s="70"/>
      <c r="K43" s="70"/>
      <c r="L43" s="29" t="s">
        <v>46</v>
      </c>
      <c r="M43" s="29" t="s">
        <v>77</v>
      </c>
    </row>
    <row r="44" spans="1:13" ht="15" customHeight="1" x14ac:dyDescent="0.25">
      <c r="A44" s="9" t="s">
        <v>60</v>
      </c>
      <c r="B44" s="10"/>
      <c r="C44" s="8" t="s">
        <v>38</v>
      </c>
      <c r="D44" s="68">
        <f>D41</f>
        <v>0</v>
      </c>
      <c r="E44" s="68"/>
      <c r="F44" s="68"/>
      <c r="G44" s="6"/>
      <c r="H44" s="8" t="s">
        <v>38</v>
      </c>
      <c r="I44" s="68">
        <f>D44</f>
        <v>0</v>
      </c>
      <c r="J44" s="68"/>
      <c r="K44" s="68"/>
      <c r="M44" s="45" t="s">
        <v>78</v>
      </c>
    </row>
    <row r="45" spans="1:13" ht="16.5" customHeight="1" thickBot="1" x14ac:dyDescent="0.3">
      <c r="A45" s="23" t="s">
        <v>39</v>
      </c>
      <c r="B45" s="24"/>
      <c r="C45" s="25"/>
      <c r="D45" s="55">
        <f>SUM(D43:F44)</f>
        <v>8995</v>
      </c>
      <c r="E45" s="55"/>
      <c r="F45" s="55"/>
      <c r="G45" s="24"/>
      <c r="H45" s="24"/>
      <c r="I45" s="56">
        <f>IF((SUM(I43:K44)&lt;=0), 0, (SUM(I43:K44)))</f>
        <v>8995</v>
      </c>
      <c r="J45" s="57"/>
      <c r="K45" s="58"/>
    </row>
    <row r="46" spans="1:13" ht="16.5" customHeight="1" thickBot="1" x14ac:dyDescent="0.3">
      <c r="A46" s="27" t="s">
        <v>41</v>
      </c>
      <c r="B46" s="28"/>
      <c r="C46" s="28"/>
      <c r="D46" s="59">
        <f>I46</f>
        <v>16386</v>
      </c>
      <c r="E46" s="59"/>
      <c r="F46" s="59"/>
      <c r="G46" s="25"/>
      <c r="H46" s="25"/>
      <c r="I46" s="60">
        <f>16386-D19</f>
        <v>16386</v>
      </c>
      <c r="J46" s="61"/>
      <c r="K46" s="62"/>
    </row>
    <row r="47" spans="1:13" ht="60" customHeight="1" x14ac:dyDescent="0.25">
      <c r="A47" s="63" t="str">
        <f>IF(I45 &gt; I46, M39&amp; M41&amp; M42, M44)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</row>
    <row r="48" spans="1:13" ht="21" customHeight="1" thickBot="1" x14ac:dyDescent="0.4">
      <c r="A48" s="1" t="s">
        <v>49</v>
      </c>
      <c r="B48" s="30"/>
      <c r="C48" s="31"/>
      <c r="D48" s="53"/>
      <c r="E48" s="53"/>
      <c r="F48" s="53"/>
      <c r="G48" s="32"/>
      <c r="H48" s="32"/>
      <c r="I48" s="53"/>
      <c r="J48" s="53"/>
      <c r="K48" s="53"/>
    </row>
    <row r="49" spans="1:26" ht="16.5" customHeight="1" thickBot="1" x14ac:dyDescent="0.3">
      <c r="A49" s="71" t="s">
        <v>39</v>
      </c>
      <c r="B49" s="71"/>
      <c r="C49" s="71"/>
      <c r="D49" s="71"/>
      <c r="E49" s="71"/>
      <c r="F49" s="71"/>
      <c r="G49" s="6"/>
      <c r="H49" s="6"/>
      <c r="I49" s="64">
        <f>IF(I45 &gt; I46, "Attention! See above.", I45)</f>
        <v>8995</v>
      </c>
      <c r="J49" s="65"/>
      <c r="K49" s="66"/>
    </row>
    <row r="50" spans="1:26" ht="15" customHeight="1" x14ac:dyDescent="0.25">
      <c r="A50" s="67" t="s">
        <v>85</v>
      </c>
      <c r="B50" s="67"/>
      <c r="C50" s="67"/>
      <c r="D50" s="67"/>
      <c r="E50" s="67"/>
      <c r="F50" s="67"/>
      <c r="G50" s="6"/>
      <c r="H50" s="6"/>
      <c r="I50" s="68">
        <f>I49*0.04264</f>
        <v>383.54679999999996</v>
      </c>
      <c r="J50" s="68"/>
      <c r="K50" s="68"/>
    </row>
    <row r="51" spans="1:26" ht="16.5" customHeight="1" x14ac:dyDescent="0.25">
      <c r="A51" s="69" t="s">
        <v>22</v>
      </c>
      <c r="B51" s="69"/>
      <c r="C51" s="69"/>
      <c r="D51" s="69"/>
      <c r="E51" s="69"/>
      <c r="F51" s="69"/>
      <c r="G51" s="33"/>
      <c r="H51" s="33"/>
      <c r="I51" s="54">
        <f>SUM(I49,I50)</f>
        <v>9378.5468000000001</v>
      </c>
      <c r="J51" s="54"/>
      <c r="K51" s="54"/>
    </row>
    <row r="52" spans="1:26" ht="21" customHeight="1" x14ac:dyDescent="0.35">
      <c r="A52" s="1" t="s">
        <v>52</v>
      </c>
      <c r="B52" s="2"/>
      <c r="C52" s="3"/>
      <c r="D52" s="53" t="s">
        <v>67</v>
      </c>
      <c r="E52" s="53"/>
      <c r="F52" s="53"/>
      <c r="G52" s="4"/>
      <c r="H52" s="4"/>
      <c r="I52" s="53"/>
      <c r="J52" s="53"/>
      <c r="K52" s="53"/>
    </row>
    <row r="53" spans="1:26" x14ac:dyDescent="0.25">
      <c r="A53" s="9" t="s">
        <v>53</v>
      </c>
      <c r="B53" s="6"/>
      <c r="C53" s="6"/>
      <c r="D53" s="70">
        <f>D7</f>
        <v>8995</v>
      </c>
      <c r="E53" s="70"/>
      <c r="F53" s="70"/>
      <c r="G53" s="6"/>
      <c r="H53" s="6"/>
      <c r="I53" s="70"/>
      <c r="J53" s="70"/>
      <c r="K53" s="70"/>
    </row>
    <row r="54" spans="1:26" x14ac:dyDescent="0.25">
      <c r="A54" s="9" t="s">
        <v>51</v>
      </c>
      <c r="B54" s="10"/>
      <c r="C54" s="6"/>
      <c r="D54" s="70">
        <f>-D11</f>
        <v>0</v>
      </c>
      <c r="E54" s="70"/>
      <c r="F54" s="70"/>
      <c r="G54" s="6"/>
      <c r="H54" s="6"/>
      <c r="I54" s="70"/>
      <c r="J54" s="70"/>
      <c r="K54" s="70"/>
    </row>
    <row r="55" spans="1:26" x14ac:dyDescent="0.25">
      <c r="A55" s="9" t="s">
        <v>61</v>
      </c>
      <c r="B55" s="10"/>
      <c r="C55" s="6"/>
      <c r="D55" s="70">
        <f>-D19</f>
        <v>0</v>
      </c>
      <c r="E55" s="70"/>
      <c r="F55" s="70"/>
      <c r="G55" s="6"/>
      <c r="H55" s="6"/>
      <c r="I55" s="70"/>
      <c r="J55" s="70"/>
      <c r="K55" s="70"/>
    </row>
    <row r="56" spans="1:26" x14ac:dyDescent="0.25">
      <c r="A56" s="17" t="s">
        <v>62</v>
      </c>
      <c r="B56" s="10"/>
      <c r="C56" s="8" t="s">
        <v>38</v>
      </c>
      <c r="D56" s="68">
        <f>-I49</f>
        <v>-8995</v>
      </c>
      <c r="E56" s="68"/>
      <c r="F56" s="68"/>
      <c r="G56" s="6"/>
      <c r="H56" s="6"/>
      <c r="I56" s="70"/>
      <c r="J56" s="70"/>
      <c r="K56" s="70"/>
    </row>
    <row r="57" spans="1:26" ht="16.5" customHeight="1" x14ac:dyDescent="0.25">
      <c r="A57" s="49" t="s">
        <v>42</v>
      </c>
      <c r="B57" s="50"/>
      <c r="C57" s="51"/>
      <c r="D57" s="78">
        <f>SUM(D53:F56)</f>
        <v>0</v>
      </c>
      <c r="E57" s="78"/>
      <c r="F57" s="78"/>
      <c r="G57" s="51"/>
      <c r="H57" s="51"/>
      <c r="I57" s="79"/>
      <c r="J57" s="79"/>
      <c r="K57" s="79"/>
    </row>
    <row r="58" spans="1:26" ht="16.5" customHeight="1" x14ac:dyDescent="0.25">
      <c r="A58" s="80" t="s">
        <v>81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26" ht="45" customHeight="1" x14ac:dyDescent="0.25">
      <c r="A59" s="76" t="s">
        <v>80</v>
      </c>
      <c r="B59" s="76"/>
      <c r="C59" s="76"/>
      <c r="D59" s="76"/>
      <c r="E59" s="76"/>
      <c r="F59" s="76"/>
      <c r="G59" s="77"/>
      <c r="H59" s="77"/>
      <c r="I59" s="77"/>
      <c r="J59" s="77"/>
      <c r="K59" s="77"/>
    </row>
  </sheetData>
  <sheetProtection algorithmName="SHA-512" hashValue="cxTCqv3WhxoUc2nAQJAEj4HK754tlIe92cZJDVpxB+sxkq7UMy0O6bmfms7o751IyqfJ+UA1T5ckCtUMc2PT8A==" saltValue="NanYuDNSF79g3R3z7yVr+Q==" spinCount="100000" sheet="1" objects="1" scenarios="1"/>
  <mergeCells count="91">
    <mergeCell ref="D57:F57"/>
    <mergeCell ref="I57:K57"/>
    <mergeCell ref="A59:K59"/>
    <mergeCell ref="D54:F54"/>
    <mergeCell ref="I54:K54"/>
    <mergeCell ref="D55:F55"/>
    <mergeCell ref="I55:K55"/>
    <mergeCell ref="D56:F56"/>
    <mergeCell ref="I56:K56"/>
    <mergeCell ref="A58:K58"/>
    <mergeCell ref="A51:F51"/>
    <mergeCell ref="I51:K51"/>
    <mergeCell ref="D52:F52"/>
    <mergeCell ref="I52:K52"/>
    <mergeCell ref="D53:F53"/>
    <mergeCell ref="I53:K53"/>
    <mergeCell ref="A50:F50"/>
    <mergeCell ref="I50:K50"/>
    <mergeCell ref="D44:F44"/>
    <mergeCell ref="I44:K44"/>
    <mergeCell ref="D45:F45"/>
    <mergeCell ref="I45:K45"/>
    <mergeCell ref="D46:F46"/>
    <mergeCell ref="I46:K46"/>
    <mergeCell ref="A47:K47"/>
    <mergeCell ref="D48:F48"/>
    <mergeCell ref="I48:K48"/>
    <mergeCell ref="A49:F49"/>
    <mergeCell ref="I49:K49"/>
    <mergeCell ref="D43:F43"/>
    <mergeCell ref="I43:K43"/>
    <mergeCell ref="I33:K33"/>
    <mergeCell ref="I34:K34"/>
    <mergeCell ref="I35:K35"/>
    <mergeCell ref="I36:K36"/>
    <mergeCell ref="I37:K37"/>
    <mergeCell ref="I38:K38"/>
    <mergeCell ref="I39:K39"/>
    <mergeCell ref="I40:K40"/>
    <mergeCell ref="D41:F41"/>
    <mergeCell ref="D42:F42"/>
    <mergeCell ref="I42:K42"/>
    <mergeCell ref="D21:F21"/>
    <mergeCell ref="I21:K21"/>
    <mergeCell ref="I32:K32"/>
    <mergeCell ref="A22:K22"/>
    <mergeCell ref="D23:F23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D18:F18"/>
    <mergeCell ref="I18:K18"/>
    <mergeCell ref="D19:F19"/>
    <mergeCell ref="I19:K19"/>
    <mergeCell ref="D20:F20"/>
    <mergeCell ref="I20:K20"/>
    <mergeCell ref="D15:F15"/>
    <mergeCell ref="I15:K15"/>
    <mergeCell ref="D16:F16"/>
    <mergeCell ref="I16:K16"/>
    <mergeCell ref="D17:F17"/>
    <mergeCell ref="I17:K17"/>
    <mergeCell ref="D12:F12"/>
    <mergeCell ref="I12:K12"/>
    <mergeCell ref="A13:K13"/>
    <mergeCell ref="D14:F14"/>
    <mergeCell ref="I14:K14"/>
    <mergeCell ref="D9:F9"/>
    <mergeCell ref="I9:K9"/>
    <mergeCell ref="A10:K10"/>
    <mergeCell ref="D11:F11"/>
    <mergeCell ref="I11:K11"/>
    <mergeCell ref="D6:F6"/>
    <mergeCell ref="I6:K6"/>
    <mergeCell ref="D7:F7"/>
    <mergeCell ref="I7:K7"/>
    <mergeCell ref="D8:F8"/>
    <mergeCell ref="I8:K8"/>
    <mergeCell ref="D5:F5"/>
    <mergeCell ref="I5:K5"/>
    <mergeCell ref="A1:K1"/>
    <mergeCell ref="A2:K2"/>
    <mergeCell ref="A3:K3"/>
    <mergeCell ref="D4:F4"/>
    <mergeCell ref="I4:K4"/>
  </mergeCells>
  <conditionalFormatting sqref="I45:K45">
    <cfRule type="expression" dxfId="5" priority="8">
      <formula>$I$45&gt;$I$46</formula>
    </cfRule>
  </conditionalFormatting>
  <conditionalFormatting sqref="A47 G47:K47">
    <cfRule type="expression" dxfId="4" priority="5">
      <formula>$I$45&lt;=$I$46</formula>
    </cfRule>
    <cfRule type="expression" dxfId="3" priority="7">
      <formula>$I$45&gt;$I$46</formula>
    </cfRule>
  </conditionalFormatting>
  <conditionalFormatting sqref="I49:K49">
    <cfRule type="expression" dxfId="2" priority="4">
      <formula>$I$45&gt;$I$46</formula>
    </cfRule>
  </conditionalFormatting>
  <conditionalFormatting sqref="B47:F47">
    <cfRule type="expression" dxfId="1" priority="1">
      <formula>$I$45&lt;=$I$46</formula>
    </cfRule>
    <cfRule type="expression" dxfId="0" priority="2">
      <formula>$I$45&gt;$I$46</formula>
    </cfRule>
  </conditionalFormatting>
  <pageMargins left="0.7" right="0.7" top="0.75" bottom="0.75" header="0.3" footer="0.3"/>
  <pageSetup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ECD621D5-9501-44DE-B62A-A89BBFCB5249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$I$46</xm:f>
              </x14:cfvo>
              <x14:cfIcon iconSet="3Symbols" iconId="1"/>
              <x14:cfIcon iconSet="3Symbols" iconId="2"/>
              <x14:cfIcon iconSet="3Symbols" iconId="0"/>
            </x14:iconSet>
          </x14:cfRule>
          <xm:sqref>I45:K45</xm:sqref>
        </x14:conditionalFormatting>
        <x14:conditionalFormatting xmlns:xm="http://schemas.microsoft.com/office/excel/2006/main">
          <x14:cfRule type="iconSet" priority="3" id="{86F367E9-1569-480D-B51F-57FFAF83FB69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$I$46</xm:f>
              </x14:cfvo>
              <x14:cfIcon iconSet="3Symbols" iconId="1"/>
              <x14:cfIcon iconSet="3Symbols" iconId="2"/>
              <x14:cfIcon iconSet="3Symbols" iconId="0"/>
            </x14:iconSet>
          </x14:cfRule>
          <xm:sqref>I49:K49</xm:sqref>
        </x14:conditionalFormatting>
        <x14:conditionalFormatting xmlns:xm="http://schemas.microsoft.com/office/excel/2006/main">
          <x14:cfRule type="iconSet" priority="9" id="{07A3E2E0-374B-4F0F-AEFF-5FA5ABE51454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$I$46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A47 G47:K47</xm:sqref>
        </x14:conditionalFormatting>
        <x14:conditionalFormatting xmlns:xm="http://schemas.microsoft.com/office/excel/2006/main">
          <x14:cfRule type="iconSet" priority="10" id="{8E18C5D9-B3F5-495F-850A-AE116CB3C2A9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$I$46</xm:f>
              </x14:cfvo>
              <x14:cfIcon iconSet="3Symbols" iconId="1"/>
              <x14:cfIcon iconSet="3Symbols" iconId="2"/>
              <x14:cfIcon iconSet="3Symbols" iconId="0"/>
            </x14:iconSet>
          </x14:cfRule>
          <xm:sqref>B47:F47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1st Year Phys Asst</vt:lpstr>
      <vt:lpstr>2nd Year Phys Asst</vt:lpstr>
      <vt:lpstr>3rd Year Phys Asst</vt:lpstr>
    </vt:vector>
  </TitlesOfParts>
  <Company>Philadelphia College of Osteopathic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Matteucci</dc:creator>
  <cp:lastModifiedBy>Lastarsha Greene</cp:lastModifiedBy>
  <cp:lastPrinted>2016-01-21T13:50:26Z</cp:lastPrinted>
  <dcterms:created xsi:type="dcterms:W3CDTF">2015-11-05T15:47:14Z</dcterms:created>
  <dcterms:modified xsi:type="dcterms:W3CDTF">2018-03-02T16:15:26Z</dcterms:modified>
</cp:coreProperties>
</file>