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360" windowWidth="18195" windowHeight="11520"/>
  </bookViews>
  <sheets>
    <sheet name="1st Year CAGS ODL" sheetId="5" r:id="rId1"/>
  </sheets>
  <calcPr calcId="162913"/>
</workbook>
</file>

<file path=xl/calcChain.xml><?xml version="1.0" encoding="utf-8"?>
<calcChain xmlns="http://schemas.openxmlformats.org/spreadsheetml/2006/main">
  <c r="S49" i="5" l="1"/>
  <c r="D18" i="5" l="1"/>
  <c r="I18" i="5"/>
  <c r="N18" i="5"/>
  <c r="S8" i="5" l="1"/>
  <c r="S11" i="5" l="1"/>
  <c r="D57" i="5" l="1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9" i="5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S53" i="5" s="1"/>
  <c r="N60" i="5" l="1"/>
  <c r="N61" i="5" s="1"/>
  <c r="S54" i="5"/>
  <c r="D60" i="5"/>
  <c r="D61" i="5" s="1"/>
  <c r="I60" i="5"/>
  <c r="I61" i="5" s="1"/>
</calcChain>
</file>

<file path=xl/sharedStrings.xml><?xml version="1.0" encoding="utf-8"?>
<sst xmlns="http://schemas.openxmlformats.org/spreadsheetml/2006/main" count="139" uniqueCount="77">
  <si>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</si>
  <si>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</si>
  <si>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</si>
  <si>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</si>
  <si>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</si>
  <si>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</si>
  <si>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</si>
  <si>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</si>
  <si>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</si>
  <si>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</si>
  <si>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</si>
  <si>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</si>
  <si>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</si>
  <si>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</si>
  <si>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</si>
  <si>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</si>
  <si>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</si>
  <si>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</si>
  <si>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</si>
  <si>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</si>
  <si>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</si>
  <si>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</si>
  <si>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</si>
  <si>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</si>
  <si>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</si>
  <si>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</si>
  <si>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</si>
  <si>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</si>
  <si>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</si>
  <si>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</si>
  <si>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</si>
  <si>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</si>
  <si>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</si>
  <si>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</si>
  <si>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</si>
  <si>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</si>
  <si>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</si>
  <si>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</si>
  <si>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</si>
  <si>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</si>
  <si>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</si>
  <si>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</si>
  <si>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</si>
  <si>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</si>
  <si>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</si>
  <si>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</si>
  <si>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</si>
  <si>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</si>
  <si>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</si>
  <si>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</si>
  <si>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</si>
  <si>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</si>
  <si>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</si>
  <si>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</si>
  <si>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</si>
  <si>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</si>
  <si>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</si>
  <si>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</si>
  <si>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</si>
  <si>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</si>
  <si>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</si>
  <si>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</si>
  <si>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</si>
  <si>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</si>
  <si>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</si>
  <si>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</si>
  <si>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</si>
  <si>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</si>
  <si>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</si>
  <si>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</si>
  <si>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Certificate of Advance Graduate Studies (CAGS) in ODL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</si>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</sst>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7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4"/>
      <c r="W1" s="4"/>
    </row>
    <row r="2" spans="1:23" s="5" customFormat="1" ht="23.25" x14ac:dyDescent="0.35">
      <c r="A2" s="60" t="s">
        <v>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4"/>
      <c r="W2" s="4"/>
    </row>
    <row r="3" spans="1:23" s="5" customFormat="1" ht="45" customHeight="1" x14ac:dyDescent="0.35">
      <c r="A3" s="61" t="s">
        <v>71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4"/>
      <c r="W3" s="4"/>
    </row>
    <row r="4" spans="1:23" ht="21" customHeight="1" x14ac:dyDescent="0.35">
      <c r="A4" s="6" t="s">
        <v>62</v>
      </c>
      <c r="B4" s="7"/>
      <c r="C4" s="8"/>
      <c r="D4" s="58" t="s">
        <v>29</v>
      </c>
      <c r="E4" s="58"/>
      <c r="F4" s="58"/>
      <c r="G4" s="9"/>
      <c r="H4" s="9"/>
      <c r="I4" s="58" t="s">
        <v>30</v>
      </c>
      <c r="J4" s="58"/>
      <c r="K4" s="58"/>
      <c r="L4" s="9"/>
      <c r="M4" s="9"/>
      <c r="N4" s="58" t="s">
        <v>31</v>
      </c>
      <c r="O4" s="58"/>
      <c r="P4" s="58"/>
      <c r="Q4" s="9"/>
      <c r="R4" s="9"/>
      <c r="S4" s="58" t="s">
        <v>23</v>
      </c>
      <c r="T4" s="58"/>
      <c r="U4" s="58"/>
    </row>
    <row r="5" spans="1:23" x14ac:dyDescent="0.25">
      <c r="A5" s="11" t="s">
        <v>65</v>
      </c>
      <c r="B5" s="12"/>
      <c r="C5" s="12"/>
      <c r="D5" s="56">
        <v>850</v>
      </c>
      <c r="E5" s="56"/>
      <c r="F5" s="56"/>
      <c r="G5" s="12"/>
      <c r="H5" s="12"/>
      <c r="I5" s="56">
        <v>850</v>
      </c>
      <c r="J5" s="56"/>
      <c r="K5" s="56"/>
      <c r="L5" s="12"/>
      <c r="M5" s="12"/>
      <c r="N5" s="56">
        <v>850</v>
      </c>
      <c r="O5" s="56"/>
      <c r="P5" s="56"/>
      <c r="Q5" s="12"/>
      <c r="R5" s="12"/>
      <c r="S5" s="56">
        <v>850</v>
      </c>
      <c r="T5" s="56"/>
      <c r="U5" s="56"/>
    </row>
    <row r="6" spans="1:23" x14ac:dyDescent="0.25">
      <c r="A6" s="13" t="s">
        <v>66</v>
      </c>
      <c r="B6" s="12"/>
      <c r="C6" s="14" t="s">
        <v>68</v>
      </c>
      <c r="D6" s="64">
        <v>3</v>
      </c>
      <c r="E6" s="64"/>
      <c r="F6" s="64"/>
      <c r="G6" s="12"/>
      <c r="H6" s="14" t="s">
        <v>68</v>
      </c>
      <c r="I6" s="64">
        <v>3</v>
      </c>
      <c r="J6" s="64"/>
      <c r="K6" s="64"/>
      <c r="L6" s="12"/>
      <c r="M6" s="14" t="s">
        <v>68</v>
      </c>
      <c r="N6" s="64">
        <v>3</v>
      </c>
      <c r="O6" s="64"/>
      <c r="P6" s="64"/>
      <c r="Q6" s="12"/>
      <c r="R6" s="14" t="s">
        <v>68</v>
      </c>
      <c r="S6" s="64">
        <f>SUM(D6,I6,N6)</f>
        <v>9</v>
      </c>
      <c r="T6" s="64"/>
      <c r="U6" s="64"/>
    </row>
    <row r="7" spans="1:23" x14ac:dyDescent="0.25">
      <c r="A7" s="15" t="s">
        <v>67</v>
      </c>
      <c r="B7" s="12"/>
      <c r="C7" s="12"/>
      <c r="D7" s="56">
        <f>D5*D6</f>
        <v>2550</v>
      </c>
      <c r="E7" s="56"/>
      <c r="F7" s="56"/>
      <c r="G7" s="12"/>
      <c r="H7" s="12"/>
      <c r="I7" s="56">
        <f>I5*I6</f>
        <v>2550</v>
      </c>
      <c r="J7" s="56"/>
      <c r="K7" s="56"/>
      <c r="L7" s="12"/>
      <c r="M7" s="12"/>
      <c r="N7" s="56">
        <f>N5*N6</f>
        <v>2550</v>
      </c>
      <c r="O7" s="56"/>
      <c r="P7" s="56"/>
      <c r="Q7" s="12"/>
      <c r="R7" s="12"/>
      <c r="S7" s="56">
        <f>S5*S6</f>
        <v>7650</v>
      </c>
      <c r="T7" s="56"/>
      <c r="U7" s="56"/>
    </row>
    <row r="8" spans="1:23" x14ac:dyDescent="0.25">
      <c r="A8" s="13" t="s">
        <v>9</v>
      </c>
      <c r="B8" s="12"/>
      <c r="C8" s="14" t="s">
        <v>38</v>
      </c>
      <c r="D8" s="57">
        <v>188</v>
      </c>
      <c r="E8" s="57"/>
      <c r="F8" s="57"/>
      <c r="G8" s="12"/>
      <c r="H8" s="14" t="s">
        <v>38</v>
      </c>
      <c r="I8" s="57">
        <v>187</v>
      </c>
      <c r="J8" s="57"/>
      <c r="K8" s="57"/>
      <c r="L8" s="12"/>
      <c r="M8" s="14" t="s">
        <v>38</v>
      </c>
      <c r="N8" s="57">
        <v>187</v>
      </c>
      <c r="O8" s="57"/>
      <c r="P8" s="57"/>
      <c r="Q8" s="12"/>
      <c r="R8" s="14" t="s">
        <v>38</v>
      </c>
      <c r="S8" s="57">
        <f>SUM(D8,I8,N8)</f>
        <v>562</v>
      </c>
      <c r="T8" s="57"/>
      <c r="U8" s="57"/>
    </row>
    <row r="9" spans="1:23" x14ac:dyDescent="0.25">
      <c r="A9" s="15" t="s">
        <v>53</v>
      </c>
      <c r="B9" s="16"/>
      <c r="C9" s="12"/>
      <c r="D9" s="63">
        <f>SUM(D7,D8)</f>
        <v>2738</v>
      </c>
      <c r="E9" s="63"/>
      <c r="F9" s="63"/>
      <c r="G9" s="16"/>
      <c r="H9" s="16"/>
      <c r="I9" s="63">
        <f>SUM(I7,I8)</f>
        <v>2737</v>
      </c>
      <c r="J9" s="63"/>
      <c r="K9" s="63"/>
      <c r="L9" s="16"/>
      <c r="M9" s="16"/>
      <c r="N9" s="63">
        <f>SUM(N7,N8)</f>
        <v>2737</v>
      </c>
      <c r="O9" s="63"/>
      <c r="P9" s="63"/>
      <c r="Q9" s="16"/>
      <c r="R9" s="16"/>
      <c r="S9" s="63">
        <f>SUM(S7,S8)</f>
        <v>8212</v>
      </c>
      <c r="T9" s="63"/>
      <c r="U9" s="63"/>
    </row>
    <row r="10" spans="1:23" ht="21" customHeight="1" x14ac:dyDescent="0.35">
      <c r="A10" s="17" t="s">
        <v>63</v>
      </c>
      <c r="B10" s="7"/>
      <c r="C10" s="8"/>
      <c r="D10" s="58" t="s">
        <v>29</v>
      </c>
      <c r="E10" s="58"/>
      <c r="F10" s="58"/>
      <c r="G10" s="9"/>
      <c r="H10" s="9"/>
      <c r="I10" s="58" t="s">
        <v>30</v>
      </c>
      <c r="J10" s="58"/>
      <c r="K10" s="58"/>
      <c r="L10" s="9"/>
      <c r="M10" s="9"/>
      <c r="N10" s="58" t="s">
        <v>31</v>
      </c>
      <c r="O10" s="58"/>
      <c r="P10" s="58"/>
      <c r="Q10" s="9"/>
      <c r="R10" s="9"/>
      <c r="S10" s="58" t="s">
        <v>23</v>
      </c>
      <c r="T10" s="58"/>
      <c r="U10" s="58"/>
    </row>
    <row r="11" spans="1:23" x14ac:dyDescent="0.25">
      <c r="A11" s="11" t="s">
        <v>8</v>
      </c>
      <c r="B11" s="16"/>
      <c r="C11" s="12" t="s">
        <v>38</v>
      </c>
      <c r="D11" s="56">
        <v>250</v>
      </c>
      <c r="E11" s="56"/>
      <c r="F11" s="56"/>
      <c r="G11" s="12"/>
      <c r="H11" s="12" t="s">
        <v>38</v>
      </c>
      <c r="I11" s="56">
        <v>250</v>
      </c>
      <c r="J11" s="56"/>
      <c r="K11" s="56"/>
      <c r="L11" s="12"/>
      <c r="M11" s="12" t="s">
        <v>38</v>
      </c>
      <c r="N11" s="56">
        <v>250</v>
      </c>
      <c r="O11" s="56"/>
      <c r="P11" s="56"/>
      <c r="Q11" s="12"/>
      <c r="R11" s="12" t="s">
        <v>38</v>
      </c>
      <c r="S11" s="56">
        <f>SUM(D11,I11,N11)</f>
        <v>750</v>
      </c>
      <c r="T11" s="56"/>
      <c r="U11" s="56"/>
    </row>
    <row r="12" spans="1:23" s="19" customFormat="1" ht="30" customHeight="1" x14ac:dyDescent="0.25">
      <c r="A12" s="68" t="s">
        <v>60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56">
        <v>500</v>
      </c>
      <c r="E13" s="56"/>
      <c r="F13" s="56"/>
      <c r="G13" s="12"/>
      <c r="H13" s="12"/>
      <c r="I13" s="56"/>
      <c r="J13" s="56"/>
      <c r="K13" s="56"/>
      <c r="L13" s="12"/>
      <c r="M13" s="12"/>
      <c r="N13" s="56"/>
      <c r="O13" s="56"/>
      <c r="P13" s="56"/>
      <c r="Q13" s="12"/>
      <c r="R13" s="12" t="s">
        <v>55</v>
      </c>
      <c r="S13" s="56">
        <f>D13</f>
        <v>500</v>
      </c>
      <c r="T13" s="56"/>
      <c r="U13" s="56"/>
    </row>
    <row r="14" spans="1:23" x14ac:dyDescent="0.25">
      <c r="A14" s="11" t="s">
        <v>51</v>
      </c>
      <c r="B14" s="16"/>
      <c r="C14" s="20" t="s">
        <v>55</v>
      </c>
      <c r="D14" s="65">
        <v>0</v>
      </c>
      <c r="E14" s="66"/>
      <c r="F14" s="67"/>
      <c r="G14" s="12"/>
      <c r="H14" s="20" t="s">
        <v>55</v>
      </c>
      <c r="I14" s="65">
        <v>0</v>
      </c>
      <c r="J14" s="66"/>
      <c r="K14" s="67"/>
      <c r="L14" s="12"/>
      <c r="M14" s="20" t="s">
        <v>55</v>
      </c>
      <c r="N14" s="65">
        <v>0</v>
      </c>
      <c r="O14" s="66"/>
      <c r="P14" s="67"/>
      <c r="Q14" s="12"/>
      <c r="R14" s="14" t="s">
        <v>55</v>
      </c>
      <c r="S14" s="57">
        <f>SUM(D14,I14,N14)</f>
        <v>0</v>
      </c>
      <c r="T14" s="57"/>
      <c r="U14" s="57"/>
      <c r="V14" s="18"/>
      <c r="W14" s="18"/>
    </row>
    <row r="15" spans="1:23" s="19" customFormat="1" x14ac:dyDescent="0.25">
      <c r="A15" s="15" t="s">
        <v>64</v>
      </c>
      <c r="B15" s="16"/>
      <c r="C15" s="12"/>
      <c r="D15" s="63">
        <f>(SUM(D9,D11,))-(SUM(D13,D14))</f>
        <v>2488</v>
      </c>
      <c r="E15" s="63"/>
      <c r="F15" s="63"/>
      <c r="G15" s="12"/>
      <c r="H15" s="12"/>
      <c r="I15" s="63">
        <f>(SUM(I9,I11,))-(SUM(I13,I14))</f>
        <v>2987</v>
      </c>
      <c r="J15" s="63"/>
      <c r="K15" s="63"/>
      <c r="L15" s="12"/>
      <c r="M15" s="12"/>
      <c r="N15" s="63">
        <f>(SUM(N9,N11,))-(SUM(N13,N14))</f>
        <v>2987</v>
      </c>
      <c r="O15" s="63"/>
      <c r="P15" s="63"/>
      <c r="Q15" s="12"/>
      <c r="R15" s="12"/>
      <c r="S15" s="63">
        <f>SUM(D15,I15,N15)</f>
        <v>8462</v>
      </c>
      <c r="T15" s="63"/>
      <c r="U15" s="63"/>
      <c r="V15" s="18"/>
      <c r="W15" s="18"/>
    </row>
    <row r="16" spans="1:23" s="19" customFormat="1" ht="45" customHeight="1" x14ac:dyDescent="0.25">
      <c r="A16" s="61" t="s">
        <v>75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58" t="s">
        <v>29</v>
      </c>
      <c r="E17" s="58"/>
      <c r="F17" s="58"/>
      <c r="G17" s="9"/>
      <c r="H17" s="9"/>
      <c r="I17" s="58" t="s">
        <v>30</v>
      </c>
      <c r="J17" s="58"/>
      <c r="K17" s="58"/>
      <c r="L17" s="9"/>
      <c r="M17" s="9"/>
      <c r="N17" s="58" t="s">
        <v>31</v>
      </c>
      <c r="O17" s="58"/>
      <c r="P17" s="58"/>
      <c r="Q17" s="9"/>
      <c r="R17" s="9"/>
      <c r="S17" s="58" t="s">
        <v>23</v>
      </c>
      <c r="T17" s="58"/>
      <c r="U17" s="58"/>
    </row>
    <row r="18" spans="1:23" ht="15.75" thickBot="1" x14ac:dyDescent="0.3">
      <c r="A18" s="11" t="s">
        <v>10</v>
      </c>
      <c r="B18" s="16"/>
      <c r="C18" s="12"/>
      <c r="D18" s="56">
        <f>(S18*0.98931)/3</f>
        <v>0</v>
      </c>
      <c r="E18" s="56"/>
      <c r="F18" s="56"/>
      <c r="G18" s="12"/>
      <c r="H18" s="12"/>
      <c r="I18" s="56">
        <f>(S18*0.98931)/3</f>
        <v>0</v>
      </c>
      <c r="J18" s="56"/>
      <c r="K18" s="56"/>
      <c r="L18" s="12"/>
      <c r="M18" s="12"/>
      <c r="N18" s="56">
        <f>(S18*0.98931)/3</f>
        <v>0</v>
      </c>
      <c r="O18" s="56"/>
      <c r="P18" s="56"/>
      <c r="Q18" s="12"/>
      <c r="R18" s="12"/>
      <c r="S18" s="69">
        <v>0</v>
      </c>
      <c r="T18" s="70"/>
      <c r="U18" s="71"/>
    </row>
    <row r="19" spans="1:23" ht="15.75" thickBot="1" x14ac:dyDescent="0.3">
      <c r="A19" s="11" t="s">
        <v>11</v>
      </c>
      <c r="B19" s="16"/>
      <c r="C19" s="12"/>
      <c r="D19" s="56">
        <f>S19/3</f>
        <v>0</v>
      </c>
      <c r="E19" s="56"/>
      <c r="F19" s="56"/>
      <c r="G19" s="12"/>
      <c r="H19" s="12"/>
      <c r="I19" s="56">
        <f>S19/3</f>
        <v>0</v>
      </c>
      <c r="J19" s="56"/>
      <c r="K19" s="56"/>
      <c r="L19" s="12"/>
      <c r="M19" s="12"/>
      <c r="N19" s="56">
        <f>S19/3</f>
        <v>0</v>
      </c>
      <c r="O19" s="56"/>
      <c r="P19" s="56"/>
      <c r="Q19" s="12"/>
      <c r="R19" s="12"/>
      <c r="S19" s="69">
        <v>0</v>
      </c>
      <c r="T19" s="70"/>
      <c r="U19" s="71"/>
    </row>
    <row r="20" spans="1:23" ht="15.75" thickBot="1" x14ac:dyDescent="0.3">
      <c r="A20" s="11" t="s">
        <v>12</v>
      </c>
      <c r="B20" s="16"/>
      <c r="C20" s="12"/>
      <c r="D20" s="56">
        <f>S20/3</f>
        <v>0</v>
      </c>
      <c r="E20" s="56"/>
      <c r="F20" s="56"/>
      <c r="G20" s="12"/>
      <c r="H20" s="12"/>
      <c r="I20" s="56">
        <f>S20/3</f>
        <v>0</v>
      </c>
      <c r="J20" s="56"/>
      <c r="K20" s="56"/>
      <c r="L20" s="12"/>
      <c r="M20" s="12"/>
      <c r="N20" s="56">
        <f>S20/3</f>
        <v>0</v>
      </c>
      <c r="O20" s="56"/>
      <c r="P20" s="56"/>
      <c r="Q20" s="12"/>
      <c r="R20" s="12"/>
      <c r="S20" s="69">
        <v>0</v>
      </c>
      <c r="T20" s="70"/>
      <c r="U20" s="71"/>
    </row>
    <row r="21" spans="1:23" x14ac:dyDescent="0.25">
      <c r="A21" s="13" t="s">
        <v>7</v>
      </c>
      <c r="B21" s="16"/>
      <c r="C21" s="14" t="s">
        <v>38</v>
      </c>
      <c r="D21" s="57">
        <f>S21/3</f>
        <v>0</v>
      </c>
      <c r="E21" s="57"/>
      <c r="F21" s="57"/>
      <c r="G21" s="12"/>
      <c r="H21" s="14" t="s">
        <v>38</v>
      </c>
      <c r="I21" s="57">
        <f>S21/3</f>
        <v>0</v>
      </c>
      <c r="J21" s="57"/>
      <c r="K21" s="57"/>
      <c r="L21" s="12"/>
      <c r="M21" s="14" t="s">
        <v>38</v>
      </c>
      <c r="N21" s="57">
        <f>S21/3</f>
        <v>0</v>
      </c>
      <c r="O21" s="57"/>
      <c r="P21" s="57"/>
      <c r="Q21" s="12"/>
      <c r="R21" s="20" t="s">
        <v>38</v>
      </c>
      <c r="S21" s="65">
        <v>0</v>
      </c>
      <c r="T21" s="66"/>
      <c r="U21" s="67"/>
      <c r="V21" s="21"/>
      <c r="W21" s="21"/>
    </row>
    <row r="22" spans="1:23" s="22" customFormat="1" x14ac:dyDescent="0.25">
      <c r="A22" s="15" t="s">
        <v>34</v>
      </c>
      <c r="B22" s="16"/>
      <c r="C22" s="12"/>
      <c r="D22" s="56">
        <f>SUM(D18:F21)</f>
        <v>0</v>
      </c>
      <c r="E22" s="56"/>
      <c r="F22" s="56"/>
      <c r="G22" s="12"/>
      <c r="H22" s="12"/>
      <c r="I22" s="56">
        <f>SUM(I18:K21)</f>
        <v>0</v>
      </c>
      <c r="J22" s="56"/>
      <c r="K22" s="56"/>
      <c r="L22" s="12"/>
      <c r="M22" s="12"/>
      <c r="N22" s="56">
        <f>SUM(N18:P21)</f>
        <v>0</v>
      </c>
      <c r="O22" s="56"/>
      <c r="P22" s="56"/>
      <c r="Q22" s="12"/>
      <c r="R22" s="12"/>
      <c r="S22" s="56">
        <f>SUM(D22,I22,N22)</f>
        <v>0</v>
      </c>
      <c r="T22" s="56"/>
      <c r="U22" s="56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57">
        <f>D15</f>
        <v>2488</v>
      </c>
      <c r="E23" s="57"/>
      <c r="F23" s="57"/>
      <c r="G23" s="12"/>
      <c r="H23" s="14" t="s">
        <v>55</v>
      </c>
      <c r="I23" s="57">
        <f>I15</f>
        <v>2987</v>
      </c>
      <c r="J23" s="57"/>
      <c r="K23" s="57"/>
      <c r="L23" s="12"/>
      <c r="M23" s="14" t="s">
        <v>55</v>
      </c>
      <c r="N23" s="57">
        <f>N15</f>
        <v>2987</v>
      </c>
      <c r="O23" s="57"/>
      <c r="P23" s="57"/>
      <c r="Q23" s="12"/>
      <c r="R23" s="14" t="s">
        <v>55</v>
      </c>
      <c r="S23" s="57">
        <f>S15</f>
        <v>8462</v>
      </c>
      <c r="T23" s="57"/>
      <c r="U23" s="57"/>
      <c r="V23" s="4"/>
      <c r="W23" s="4"/>
    </row>
    <row r="24" spans="1:23" x14ac:dyDescent="0.25">
      <c r="A24" s="15" t="s">
        <v>32</v>
      </c>
      <c r="B24" s="16"/>
      <c r="C24" s="12"/>
      <c r="D24" s="63">
        <f>D23-D22</f>
        <v>2488</v>
      </c>
      <c r="E24" s="63"/>
      <c r="F24" s="63"/>
      <c r="G24" s="12"/>
      <c r="H24" s="12"/>
      <c r="I24" s="63">
        <f>I23-I22</f>
        <v>2987</v>
      </c>
      <c r="J24" s="63"/>
      <c r="K24" s="63"/>
      <c r="L24" s="12"/>
      <c r="M24" s="12"/>
      <c r="N24" s="63">
        <f>N23-N22</f>
        <v>2987</v>
      </c>
      <c r="O24" s="63"/>
      <c r="P24" s="63"/>
      <c r="Q24" s="12"/>
      <c r="R24" s="12"/>
      <c r="S24" s="63">
        <f>S23-S22</f>
        <v>8462</v>
      </c>
      <c r="T24" s="63"/>
      <c r="U24" s="63"/>
    </row>
    <row r="25" spans="1:23" ht="45" customHeight="1" x14ac:dyDescent="0.25">
      <c r="A25" s="72" t="s">
        <v>61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1:23" ht="21" customHeight="1" x14ac:dyDescent="0.35">
      <c r="A26" s="6" t="s">
        <v>35</v>
      </c>
      <c r="B26" s="7"/>
      <c r="C26" s="8"/>
      <c r="D26" s="58" t="s">
        <v>29</v>
      </c>
      <c r="E26" s="58"/>
      <c r="F26" s="58"/>
      <c r="G26" s="9"/>
      <c r="H26" s="9"/>
      <c r="I26" s="58" t="s">
        <v>30</v>
      </c>
      <c r="J26" s="58"/>
      <c r="K26" s="58"/>
      <c r="L26" s="9"/>
      <c r="M26" s="9"/>
      <c r="N26" s="58" t="s">
        <v>31</v>
      </c>
      <c r="O26" s="58"/>
      <c r="P26" s="58"/>
      <c r="Q26" s="9"/>
      <c r="R26" s="9"/>
      <c r="S26" s="58"/>
      <c r="T26" s="58"/>
      <c r="U26" s="58"/>
    </row>
    <row r="27" spans="1:23" ht="15.75" thickBot="1" x14ac:dyDescent="0.3">
      <c r="A27" s="24" t="s">
        <v>56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74" t="s">
        <v>23</v>
      </c>
      <c r="T27" s="74"/>
      <c r="U27" s="74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56">
        <f t="shared" ref="S28:S43" si="8">SUM(D28,E28,F28,I28,J28,K28,N28,O28,P28)</f>
        <v>0</v>
      </c>
      <c r="T28" s="56"/>
      <c r="U28" s="56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56">
        <f t="shared" si="8"/>
        <v>0</v>
      </c>
      <c r="T29" s="56"/>
      <c r="U29" s="56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56">
        <f t="shared" si="8"/>
        <v>0</v>
      </c>
      <c r="T30" s="56"/>
      <c r="U30" s="56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56">
        <f t="shared" si="8"/>
        <v>0</v>
      </c>
      <c r="T31" s="56"/>
      <c r="U31" s="56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56">
        <f t="shared" si="8"/>
        <v>0</v>
      </c>
      <c r="T32" s="56"/>
      <c r="U32" s="56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56">
        <f t="shared" si="8"/>
        <v>0</v>
      </c>
      <c r="T33" s="56"/>
      <c r="U33" s="56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56">
        <f t="shared" si="8"/>
        <v>0</v>
      </c>
      <c r="T34" s="56"/>
      <c r="U34" s="56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56">
        <f t="shared" si="8"/>
        <v>0</v>
      </c>
      <c r="T35" s="56"/>
      <c r="U35" s="56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56">
        <f t="shared" si="8"/>
        <v>0</v>
      </c>
      <c r="T36" s="56"/>
      <c r="U36" s="56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56">
        <f t="shared" si="8"/>
        <v>0</v>
      </c>
      <c r="T37" s="56"/>
      <c r="U37" s="56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56">
        <f t="shared" si="8"/>
        <v>0</v>
      </c>
      <c r="T38" s="56"/>
      <c r="U38" s="56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56">
        <f t="shared" si="8"/>
        <v>0</v>
      </c>
      <c r="T39" s="56"/>
      <c r="U39" s="56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56">
        <f t="shared" si="8"/>
        <v>0</v>
      </c>
      <c r="T40" s="56"/>
      <c r="U40" s="56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56">
        <f t="shared" si="8"/>
        <v>0</v>
      </c>
      <c r="T41" s="56"/>
      <c r="U41" s="56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57">
        <f t="shared" si="8"/>
        <v>0</v>
      </c>
      <c r="T42" s="57"/>
      <c r="U42" s="57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75">
        <f t="shared" si="8"/>
        <v>0</v>
      </c>
      <c r="T43" s="75"/>
      <c r="U43" s="75"/>
      <c r="V43" s="28"/>
      <c r="W43" s="28"/>
    </row>
    <row r="44" spans="1:23" s="30" customFormat="1" x14ac:dyDescent="0.25">
      <c r="A44" s="15" t="s">
        <v>57</v>
      </c>
      <c r="B44" s="16"/>
      <c r="C44" s="12"/>
      <c r="D44" s="56">
        <f>SUM(D43,E43,F43)</f>
        <v>0</v>
      </c>
      <c r="E44" s="56"/>
      <c r="F44" s="56"/>
      <c r="G44" s="12"/>
      <c r="H44" s="12"/>
      <c r="I44" s="56">
        <f>SUM(I43,J43,K43)</f>
        <v>0</v>
      </c>
      <c r="J44" s="56"/>
      <c r="K44" s="56"/>
      <c r="L44" s="12"/>
      <c r="M44" s="12"/>
      <c r="N44" s="56">
        <f>SUM(N43,O43,P43)</f>
        <v>0</v>
      </c>
      <c r="O44" s="56"/>
      <c r="P44" s="56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58" t="s">
        <v>29</v>
      </c>
      <c r="E45" s="58"/>
      <c r="F45" s="58"/>
      <c r="G45" s="9"/>
      <c r="H45" s="9"/>
      <c r="I45" s="58" t="s">
        <v>30</v>
      </c>
      <c r="J45" s="58"/>
      <c r="K45" s="58"/>
      <c r="L45" s="9"/>
      <c r="M45" s="9"/>
      <c r="N45" s="58" t="s">
        <v>31</v>
      </c>
      <c r="O45" s="58"/>
      <c r="P45" s="58"/>
      <c r="Q45" s="9"/>
      <c r="R45" s="9"/>
      <c r="S45" s="58" t="s">
        <v>23</v>
      </c>
      <c r="T45" s="58"/>
      <c r="U45" s="58"/>
    </row>
    <row r="46" spans="1:23" x14ac:dyDescent="0.25">
      <c r="A46" s="15" t="s">
        <v>32</v>
      </c>
      <c r="B46" s="16"/>
      <c r="C46" s="12"/>
      <c r="D46" s="56">
        <f>D24</f>
        <v>2488</v>
      </c>
      <c r="E46" s="56"/>
      <c r="F46" s="56"/>
      <c r="G46" s="12"/>
      <c r="H46" s="12"/>
      <c r="I46" s="56">
        <f>I24</f>
        <v>2987</v>
      </c>
      <c r="J46" s="56"/>
      <c r="K46" s="56"/>
      <c r="L46" s="12"/>
      <c r="M46" s="12"/>
      <c r="N46" s="56">
        <f>N24</f>
        <v>2987</v>
      </c>
      <c r="O46" s="56"/>
      <c r="P46" s="56"/>
      <c r="Q46" s="12"/>
      <c r="R46" s="12"/>
      <c r="S46" s="56">
        <f>S24</f>
        <v>8462</v>
      </c>
      <c r="T46" s="56"/>
      <c r="U46" s="56"/>
    </row>
    <row r="47" spans="1:23" x14ac:dyDescent="0.25">
      <c r="A47" s="15" t="s">
        <v>57</v>
      </c>
      <c r="B47" s="16"/>
      <c r="C47" s="14" t="s">
        <v>38</v>
      </c>
      <c r="D47" s="57">
        <f>D44</f>
        <v>0</v>
      </c>
      <c r="E47" s="57"/>
      <c r="F47" s="57"/>
      <c r="G47" s="12"/>
      <c r="H47" s="14" t="s">
        <v>38</v>
      </c>
      <c r="I47" s="57">
        <f>I44</f>
        <v>0</v>
      </c>
      <c r="J47" s="57"/>
      <c r="K47" s="57"/>
      <c r="L47" s="12"/>
      <c r="M47" s="14" t="s">
        <v>38</v>
      </c>
      <c r="N47" s="57">
        <f>N44</f>
        <v>0</v>
      </c>
      <c r="O47" s="57"/>
      <c r="P47" s="57"/>
      <c r="Q47" s="12"/>
      <c r="R47" s="14" t="s">
        <v>38</v>
      </c>
      <c r="S47" s="57">
        <f>SUM(D47,I47,N47)</f>
        <v>0</v>
      </c>
      <c r="T47" s="57"/>
      <c r="U47" s="57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83">
        <f>SUM(D46:F47)</f>
        <v>2488</v>
      </c>
      <c r="E48" s="83"/>
      <c r="F48" s="83"/>
      <c r="G48" s="33"/>
      <c r="H48" s="33"/>
      <c r="I48" s="83">
        <f>SUM(I46:K47)</f>
        <v>2987</v>
      </c>
      <c r="J48" s="83"/>
      <c r="K48" s="83"/>
      <c r="L48" s="33"/>
      <c r="M48" s="33"/>
      <c r="N48" s="83">
        <f>SUM(N46:P47)</f>
        <v>2987</v>
      </c>
      <c r="O48" s="83"/>
      <c r="P48" s="83"/>
      <c r="Q48" s="33"/>
      <c r="R48" s="33"/>
      <c r="S48" s="84">
        <f>IF((SUM(S46:U47)&lt;=0), 0, (SUM(S46:U47)))</f>
        <v>8462</v>
      </c>
      <c r="T48" s="85"/>
      <c r="U48" s="86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87"/>
      <c r="E49" s="87"/>
      <c r="F49" s="87"/>
      <c r="G49" s="38"/>
      <c r="H49" s="38"/>
      <c r="I49" s="87"/>
      <c r="J49" s="87"/>
      <c r="K49" s="87"/>
      <c r="L49" s="38"/>
      <c r="M49" s="38"/>
      <c r="N49" s="87"/>
      <c r="O49" s="87"/>
      <c r="P49" s="87"/>
      <c r="Q49" s="34"/>
      <c r="R49" s="34"/>
      <c r="S49" s="88">
        <f>30355-S22</f>
        <v>30355</v>
      </c>
      <c r="T49" s="89"/>
      <c r="U49" s="90"/>
      <c r="V49" s="43"/>
      <c r="W49" s="35"/>
    </row>
    <row r="50" spans="1:26" ht="75" customHeight="1" x14ac:dyDescent="0.25">
      <c r="A50" s="91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58"/>
      <c r="E51" s="58"/>
      <c r="F51" s="58"/>
      <c r="G51" s="41"/>
      <c r="H51" s="41"/>
      <c r="I51" s="58"/>
      <c r="J51" s="58"/>
      <c r="K51" s="58"/>
      <c r="L51" s="41"/>
      <c r="M51" s="41"/>
      <c r="N51" s="58"/>
      <c r="O51" s="58"/>
      <c r="P51" s="58"/>
      <c r="Q51" s="41"/>
      <c r="R51" s="41"/>
      <c r="S51" s="58"/>
      <c r="T51" s="58"/>
      <c r="U51" s="58"/>
      <c r="V51" s="35" t="s">
        <v>45</v>
      </c>
      <c r="W51" s="35" t="s">
        <v>50</v>
      </c>
    </row>
    <row r="52" spans="1:26" ht="16.5" customHeight="1" thickBot="1" x14ac:dyDescent="0.3">
      <c r="A52" s="76" t="s">
        <v>39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2"/>
      <c r="R52" s="12"/>
      <c r="S52" s="77">
        <f>IF(S48&gt;=S49,"Attention! See above.",S48)</f>
        <v>8462</v>
      </c>
      <c r="T52" s="78"/>
      <c r="U52" s="79"/>
      <c r="V52" s="35" t="s">
        <v>46</v>
      </c>
      <c r="W52" s="35"/>
    </row>
    <row r="53" spans="1:26" x14ac:dyDescent="0.25">
      <c r="A53" s="80" t="s">
        <v>76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12"/>
      <c r="R53" s="12" t="s">
        <v>38</v>
      </c>
      <c r="S53" s="57">
        <f>S52*0.04264</f>
        <v>360.81968000000001</v>
      </c>
      <c r="T53" s="57"/>
      <c r="U53" s="57"/>
      <c r="V53" s="35"/>
      <c r="W53" s="35" t="s">
        <v>69</v>
      </c>
    </row>
    <row r="54" spans="1:26" ht="16.5" customHeight="1" x14ac:dyDescent="0.25">
      <c r="A54" s="81" t="s">
        <v>22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42"/>
      <c r="R54" s="42"/>
      <c r="S54" s="82">
        <f>SUM(S52,S53)</f>
        <v>8822.8196800000005</v>
      </c>
      <c r="T54" s="82"/>
      <c r="U54" s="82"/>
      <c r="V54" s="43"/>
      <c r="W54" s="43"/>
    </row>
    <row r="55" spans="1:26" ht="21" customHeight="1" x14ac:dyDescent="0.35">
      <c r="A55" s="6" t="s">
        <v>52</v>
      </c>
      <c r="B55" s="7"/>
      <c r="C55" s="8"/>
      <c r="D55" s="58" t="s">
        <v>29</v>
      </c>
      <c r="E55" s="58"/>
      <c r="F55" s="58"/>
      <c r="G55" s="9"/>
      <c r="H55" s="9"/>
      <c r="I55" s="58" t="s">
        <v>30</v>
      </c>
      <c r="J55" s="58"/>
      <c r="K55" s="58"/>
      <c r="L55" s="9"/>
      <c r="M55" s="9"/>
      <c r="N55" s="58" t="s">
        <v>31</v>
      </c>
      <c r="O55" s="58"/>
      <c r="P55" s="58"/>
      <c r="Q55" s="9"/>
      <c r="R55" s="9"/>
      <c r="S55" s="58"/>
      <c r="T55" s="58"/>
      <c r="U55" s="58"/>
    </row>
    <row r="56" spans="1:26" x14ac:dyDescent="0.25">
      <c r="A56" s="15" t="s">
        <v>53</v>
      </c>
      <c r="B56" s="12"/>
      <c r="C56" s="12"/>
      <c r="D56" s="56">
        <f>D9</f>
        <v>2738</v>
      </c>
      <c r="E56" s="56"/>
      <c r="F56" s="56"/>
      <c r="G56" s="12"/>
      <c r="H56" s="12"/>
      <c r="I56" s="56">
        <f>I9</f>
        <v>2737</v>
      </c>
      <c r="J56" s="56"/>
      <c r="K56" s="56"/>
      <c r="L56" s="12"/>
      <c r="M56" s="12"/>
      <c r="N56" s="56">
        <f>N9</f>
        <v>2737</v>
      </c>
      <c r="O56" s="56"/>
      <c r="P56" s="56"/>
      <c r="Q56" s="12"/>
      <c r="R56" s="12"/>
      <c r="S56" s="56"/>
      <c r="T56" s="56"/>
      <c r="U56" s="56"/>
    </row>
    <row r="57" spans="1:26" x14ac:dyDescent="0.25">
      <c r="A57" s="15" t="s">
        <v>43</v>
      </c>
      <c r="B57" s="12"/>
      <c r="C57" s="12"/>
      <c r="D57" s="56">
        <f>-D13</f>
        <v>-500</v>
      </c>
      <c r="E57" s="56"/>
      <c r="F57" s="56"/>
      <c r="G57" s="48"/>
      <c r="H57" s="48"/>
      <c r="I57" s="56"/>
      <c r="J57" s="56"/>
      <c r="K57" s="56"/>
      <c r="L57" s="48"/>
      <c r="M57" s="48"/>
      <c r="N57" s="56"/>
      <c r="O57" s="56"/>
      <c r="P57" s="56"/>
      <c r="Q57" s="12"/>
      <c r="R57" s="12"/>
      <c r="S57" s="56"/>
      <c r="T57" s="56"/>
      <c r="U57" s="56"/>
    </row>
    <row r="58" spans="1:26" x14ac:dyDescent="0.25">
      <c r="A58" s="15" t="s">
        <v>51</v>
      </c>
      <c r="B58" s="16"/>
      <c r="C58" s="12"/>
      <c r="D58" s="56">
        <f>-D14</f>
        <v>0</v>
      </c>
      <c r="E58" s="56"/>
      <c r="F58" s="56"/>
      <c r="G58" s="48"/>
      <c r="H58" s="48"/>
      <c r="I58" s="56">
        <f>-I14</f>
        <v>0</v>
      </c>
      <c r="J58" s="56"/>
      <c r="K58" s="56"/>
      <c r="L58" s="48"/>
      <c r="M58" s="48"/>
      <c r="N58" s="56">
        <f>-N14</f>
        <v>0</v>
      </c>
      <c r="O58" s="56"/>
      <c r="P58" s="56"/>
      <c r="Q58" s="12"/>
      <c r="R58" s="12"/>
      <c r="S58" s="56"/>
      <c r="T58" s="56"/>
      <c r="U58" s="56"/>
    </row>
    <row r="59" spans="1:26" x14ac:dyDescent="0.25">
      <c r="A59" s="15" t="s">
        <v>58</v>
      </c>
      <c r="B59" s="16"/>
      <c r="C59" s="12"/>
      <c r="D59" s="56">
        <f>-D22</f>
        <v>0</v>
      </c>
      <c r="E59" s="56"/>
      <c r="F59" s="56"/>
      <c r="G59" s="48"/>
      <c r="H59" s="48"/>
      <c r="I59" s="56">
        <f>-I22</f>
        <v>0</v>
      </c>
      <c r="J59" s="56"/>
      <c r="K59" s="56"/>
      <c r="L59" s="48"/>
      <c r="M59" s="48"/>
      <c r="N59" s="56">
        <f>-N22</f>
        <v>0</v>
      </c>
      <c r="O59" s="56"/>
      <c r="P59" s="56"/>
      <c r="Q59" s="12"/>
      <c r="R59" s="12"/>
      <c r="S59" s="56"/>
      <c r="T59" s="56"/>
      <c r="U59" s="56"/>
    </row>
    <row r="60" spans="1:26" x14ac:dyDescent="0.25">
      <c r="A60" s="23" t="s">
        <v>59</v>
      </c>
      <c r="B60" s="16"/>
      <c r="C60" s="14" t="s">
        <v>38</v>
      </c>
      <c r="D60" s="57">
        <f>-(S52/3)</f>
        <v>-2820.6666666666665</v>
      </c>
      <c r="E60" s="57"/>
      <c r="F60" s="57"/>
      <c r="G60" s="48"/>
      <c r="H60" s="49" t="s">
        <v>38</v>
      </c>
      <c r="I60" s="57">
        <f>-(S52/3)</f>
        <v>-2820.6666666666665</v>
      </c>
      <c r="J60" s="57"/>
      <c r="K60" s="57"/>
      <c r="L60" s="48"/>
      <c r="M60" s="49" t="s">
        <v>38</v>
      </c>
      <c r="N60" s="57">
        <f>-(S52/3)</f>
        <v>-2820.6666666666665</v>
      </c>
      <c r="O60" s="57"/>
      <c r="P60" s="57"/>
      <c r="Q60" s="12"/>
      <c r="R60" s="12"/>
      <c r="S60" s="56"/>
      <c r="T60" s="56"/>
      <c r="U60" s="56"/>
    </row>
    <row r="61" spans="1:26" ht="16.5" customHeight="1" x14ac:dyDescent="0.25">
      <c r="A61" s="53" t="s">
        <v>42</v>
      </c>
      <c r="B61" s="54"/>
      <c r="C61" s="55"/>
      <c r="D61" s="94">
        <f>SUM(D56:F60)</f>
        <v>-582.66666666666652</v>
      </c>
      <c r="E61" s="94"/>
      <c r="F61" s="94"/>
      <c r="G61" s="55"/>
      <c r="H61" s="55"/>
      <c r="I61" s="94">
        <f>SUM(I56:K60)</f>
        <v>-83.666666666666515</v>
      </c>
      <c r="J61" s="94"/>
      <c r="K61" s="94"/>
      <c r="L61" s="55"/>
      <c r="M61" s="55"/>
      <c r="N61" s="94">
        <f>SUM(N56:P60)</f>
        <v>-83.666666666666515</v>
      </c>
      <c r="O61" s="94"/>
      <c r="P61" s="94"/>
      <c r="Q61" s="55"/>
      <c r="R61" s="55"/>
      <c r="S61" s="95"/>
      <c r="T61" s="95"/>
      <c r="U61" s="95"/>
    </row>
    <row r="62" spans="1:26" ht="16.5" customHeight="1" x14ac:dyDescent="0.25">
      <c r="A62" s="96" t="s">
        <v>72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2"/>
      <c r="W62" s="52"/>
      <c r="X62" s="52"/>
      <c r="Y62" s="52"/>
      <c r="Z62" s="52"/>
    </row>
    <row r="63" spans="1:26" ht="45" customHeight="1" x14ac:dyDescent="0.25">
      <c r="A63" s="92" t="s">
        <v>73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</sheetData>
  <sheetProtection algorithmName="SHA-512" hashValue="jp7rO+emwua+YTBPI254zZIywd88cJc56BY6cvv/fgta9dRvSqELMK/7U+2N0ISewl0KqF1MdEmQyurw+Eat1Q==" saltValue="4plWnhtA3KLNaw52CdoPdA==" spinCount="100000" sheet="1" objects="1" scenarios="1"/>
  <mergeCells count="167"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</mergeCells>
  <conditionalFormatting sqref="S48:U48">
    <cfRule type="expression" dxfId="3" priority="15">
      <formula>$S$48&gt;$S$49</formula>
    </cfRule>
  </conditionalFormatting>
  <conditionalFormatting sqref="A50:U50">
    <cfRule type="expression" dxfId="2" priority="8">
      <formula>$S$48&lt;=$S$49</formula>
    </cfRule>
    <cfRule type="expression" dxfId="1" priority="11">
      <formula>$S$48&gt;$S$49</formula>
    </cfRule>
  </conditionalFormatting>
  <conditionalFormatting sqref="S52:U52">
    <cfRule type="expression" dxfId="0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Year CAGS ODL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2018-03-01T17:20:50Z</dcterms:modified>
</cp:coreProperties>
</file>